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0470" activeTab="0"/>
  </bookViews>
  <sheets>
    <sheet name="0503120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<sst xmlns="http://schemas.openxmlformats.org/spreadsheetml/2006/main" count="254" uniqueCount="201">
  <si>
    <t>КОДЫ</t>
  </si>
  <si>
    <t>0503120</t>
  </si>
  <si>
    <t xml:space="preserve">на </t>
  </si>
  <si>
    <t>Наименование публично-правового образования</t>
  </si>
  <si>
    <t>Периодичность: годовая</t>
  </si>
  <si>
    <t>Единица измерения: руб</t>
  </si>
  <si>
    <t xml:space="preserve">383 </t>
  </si>
  <si>
    <t>А К Т И В</t>
  </si>
  <si>
    <t>Код стро- ки</t>
  </si>
  <si>
    <t xml:space="preserve">      На начало года</t>
  </si>
  <si>
    <t>На конец отчетного периода</t>
  </si>
  <si>
    <t xml:space="preserve">бюджетная </t>
  </si>
  <si>
    <t>средства во</t>
  </si>
  <si>
    <t>итого</t>
  </si>
  <si>
    <t>деятель-</t>
  </si>
  <si>
    <t>временном</t>
  </si>
  <si>
    <t>ность</t>
  </si>
  <si>
    <t>распоряжении</t>
  </si>
  <si>
    <t>2</t>
  </si>
  <si>
    <t>I. Нефинансовые активы</t>
  </si>
  <si>
    <t xml:space="preserve">Основные средства (балансовая стоимость, 010100000) *                                                                                      </t>
  </si>
  <si>
    <t>010</t>
  </si>
  <si>
    <t>020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</si>
  <si>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</si>
  <si>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</si>
  <si>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Нематериальные активы (балансовая стоимость, 010200000)  *                                                           </t>
  </si>
  <si>
    <t>040</t>
  </si>
  <si>
    <t>050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</si>
  <si>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</si>
  <si>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</si>
  <si>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</si>
  <si>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</si>
  <si>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</si>
  <si>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</si>
  <si>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</si>
  <si>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190</t>
  </si>
  <si>
    <t>210</t>
  </si>
  <si>
    <t>213</t>
  </si>
  <si>
    <t>230</t>
  </si>
  <si>
    <t>260</t>
  </si>
  <si>
    <t>290</t>
  </si>
  <si>
    <t>П А С С И В</t>
  </si>
  <si>
    <t>III. Обязательства</t>
  </si>
  <si>
    <t>470</t>
  </si>
  <si>
    <t>510</t>
  </si>
  <si>
    <t>IV. Финансовый результат</t>
  </si>
  <si>
    <t>Форма по ОКУД</t>
  </si>
  <si>
    <t>Дата</t>
  </si>
  <si>
    <t>по ОКПО</t>
  </si>
  <si>
    <t>по ОКЕИ</t>
  </si>
  <si>
    <t>100</t>
  </si>
  <si>
    <t>101</t>
  </si>
  <si>
    <t>Руководитель     ______________________</t>
  </si>
  <si>
    <t xml:space="preserve">                                      (подпись)                                                                           (расшифровка подписи)</t>
  </si>
  <si>
    <t>Главный бухгалтер     ___________________</t>
  </si>
  <si>
    <t xml:space="preserve">                                                (подпись)                                                                 (расшифровка подписи)</t>
  </si>
  <si>
    <t>Форма 0503120 с. 2</t>
  </si>
  <si>
    <t>*</t>
  </si>
  <si>
    <t>Наименование финансового органа</t>
  </si>
  <si>
    <t>Глава по БК</t>
  </si>
  <si>
    <t>БАЛАНС</t>
  </si>
  <si>
    <t>ИСПОЛНЕНИЯ БЮДЖЕТА</t>
  </si>
  <si>
    <t>021</t>
  </si>
  <si>
    <t>120</t>
  </si>
  <si>
    <t>130</t>
  </si>
  <si>
    <t>140</t>
  </si>
  <si>
    <t>Затраты на изготовление готовой продукции, выполнение работ, услуг (010900000)</t>
  </si>
  <si>
    <t>200</t>
  </si>
  <si>
    <t>201</t>
  </si>
  <si>
    <t>203</t>
  </si>
  <si>
    <t>471</t>
  </si>
  <si>
    <t>"________"    _______________  20____  г.</t>
  </si>
  <si>
    <t>Результат по кассовым операциям бюджета (040200000)</t>
  </si>
  <si>
    <t>по ОКТМО</t>
  </si>
  <si>
    <t>из них:
расчеты по налоговым вычетам по НДС (021010000)</t>
  </si>
  <si>
    <t>ИНН</t>
  </si>
  <si>
    <t>570</t>
  </si>
  <si>
    <t>580</t>
  </si>
  <si>
    <t>SECTIONS</t>
  </si>
  <si>
    <t>COLS</t>
  </si>
  <si>
    <t>ROWS</t>
  </si>
  <si>
    <t>COLS_OLAP</t>
  </si>
  <si>
    <t>ROWS_OLAP</t>
  </si>
  <si>
    <t>из них:
амортизация основных средств*</t>
  </si>
  <si>
    <t>Уменьшение стоимости основных средств**, всего*</t>
  </si>
  <si>
    <t>Уменьшение стоимости нематериальных активов**, всего*</t>
  </si>
  <si>
    <t>051</t>
  </si>
  <si>
    <t>из них:
амортизация нематериальных активов*</t>
  </si>
  <si>
    <t>Непроизведенные активы (010300000)** (остаточная стоимость)</t>
  </si>
  <si>
    <t>081</t>
  </si>
  <si>
    <t>из них:
внеоборотные</t>
  </si>
  <si>
    <t>Права пользования активами (011100000)**(остаточная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</si>
  <si>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</si>
  <si>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</si>
  <si>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</si>
  <si>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имущества казны (010800000)** (остаточная стоимость)</t>
  </si>
  <si>
    <t>160</t>
  </si>
  <si>
    <t>Расходы будущих периодов (040150000)</t>
  </si>
  <si>
    <t xml:space="preserve">Денежные средства учреждения (020100000), всего </t>
  </si>
  <si>
    <t>в том числе:
на лицевых счетах учреждения в органе казначейства (020110000)</t>
  </si>
  <si>
    <t>в кредитной организации (020120000), всего</t>
  </si>
  <si>
    <t>204</t>
  </si>
  <si>
    <t>205</t>
  </si>
  <si>
    <t xml:space="preserve">       из них:
       на депозитах  (020122000), всего      </t>
  </si>
  <si>
    <t>206</t>
  </si>
  <si>
    <t>207</t>
  </si>
  <si>
    <t>в кассе учреждения (020130000)</t>
  </si>
  <si>
    <t>из них: 
долгосрочные</t>
  </si>
  <si>
    <t>Средства на счетах бюджета в органе Федерального казначейства
(020210000), всего</t>
  </si>
  <si>
    <t>220</t>
  </si>
  <si>
    <t>Средства на счетах бюджета в кредитной организации (020220000), всего</t>
  </si>
  <si>
    <t>223</t>
  </si>
  <si>
    <t>234</t>
  </si>
  <si>
    <t>Средства бюджета на депозитных счетах (020230000), всего</t>
  </si>
  <si>
    <t>Финансовые вложения (020400000), всего</t>
  </si>
  <si>
    <t>240</t>
  </si>
  <si>
    <t>241</t>
  </si>
  <si>
    <t>250</t>
  </si>
  <si>
    <t>251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</si>
  <si>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</si>
  <si>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</si>
  <si>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</si>
  <si>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</si>
  <si>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</si>
  <si>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</si>
  <si>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</si>
  <si>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</si>
  <si>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282</t>
  </si>
  <si>
    <t>Прочие расчеты с дебиторами (021000000), всего</t>
  </si>
  <si>
    <t>Итого по разделу II (стр. 200 + стр. 210 + стр. 220 + стр. 230 + стр. 240 +  стр. 250 + стр. 260 + стр. 270 + стр. 280 + стр. 290)</t>
  </si>
  <si>
    <t>340</t>
  </si>
  <si>
    <t>350</t>
  </si>
  <si>
    <t>БАЛАНС (стр.190 + стр. 340)</t>
  </si>
  <si>
    <t>Форма 0503120 с.3</t>
  </si>
  <si>
    <t>Расчеты с кредиторами по долговым обязательствам (030100000), всего</t>
  </si>
  <si>
    <t>400</t>
  </si>
  <si>
    <t>401</t>
  </si>
  <si>
    <t>410</t>
  </si>
  <si>
    <t>Кредиторская задолженность по выплатам (030200000, 020800000, 030402000, 030403000), всего</t>
  </si>
  <si>
    <t>411</t>
  </si>
  <si>
    <t>420</t>
  </si>
  <si>
    <t xml:space="preserve">Расчеты по платежам в бюджеты (030300000)   </t>
  </si>
  <si>
    <t>430</t>
  </si>
  <si>
    <t>Иные расчеты, всего</t>
  </si>
  <si>
    <t>в том числе:
расчеты по средствам, полученным во временное распоряжение (030401000)</t>
  </si>
  <si>
    <t>431</t>
  </si>
  <si>
    <t>внутриведомственные расчеты (030404000)</t>
  </si>
  <si>
    <t>расчеты с прочими кредиторами (030406000)</t>
  </si>
  <si>
    <t xml:space="preserve">расчеты по налоговым вычетам по НДС (021010000) </t>
  </si>
  <si>
    <t>432</t>
  </si>
  <si>
    <t>433</t>
  </si>
  <si>
    <t>434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</si>
  <si>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</si>
  <si>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</si>
  <si>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</si>
  <si>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520</t>
  </si>
  <si>
    <t>550</t>
  </si>
  <si>
    <r>
      <t xml:space="preserve">Итого по разделу III </t>
    </r>
    <r>
      <rPr>
        <sz val="8"/>
        <rFont val="Arial Cyr"/>
        <family val="2"/>
      </rPr>
      <t>(стр.400+ стр.410 + стр. 420 + стр.430 + стр.470 + стр.510 + стр.520)</t>
    </r>
  </si>
  <si>
    <r>
      <t xml:space="preserve">Финансовый результат  (040000000) </t>
    </r>
    <r>
      <rPr>
        <b/>
        <sz val="8"/>
        <rFont val="Arial Cyr"/>
        <family val="2"/>
      </rPr>
      <t>(стр.570+стр.580)</t>
    </r>
  </si>
  <si>
    <t>560</t>
  </si>
  <si>
    <t>Финансовый результат экономического субъекта</t>
  </si>
  <si>
    <t>БАЛАНС (стр.550 + стр. 560)</t>
  </si>
  <si>
    <t>700</t>
  </si>
  <si>
    <t>** Данные по этим строкам приводятся с учетом амортизации и  (или) обесценения нефинансовых активов, раскрываемого в Пояснительной записке.</t>
  </si>
  <si>
    <t>* Данные по этим строкам в валюту баланса не входят.</t>
  </si>
  <si>
    <t>Материальные запасы (010500000) (остаточная стоимость), всего</t>
  </si>
  <si>
    <t>из них:
в иностранной валюте и драгоценных металлах (020213000)</t>
  </si>
  <si>
    <t>из них:
в иностранной валюте и драгоценных металлах (020223000)</t>
  </si>
  <si>
    <t>Вложения в финансовые активы (021500000)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</si>
  <si>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</si>
  <si>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</si>
  <si>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</si>
  <si>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</si>
  <si>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</si>
  <si>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</si>
  <si>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</si>
  <si>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</si>
  <si>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</si>
  <si>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110</t>
  </si>
  <si>
    <t>Биологические активы (011300000)**(остаточная стоимость)</t>
  </si>
  <si>
    <t>Затраты на биотрансформацию (011000000)</t>
  </si>
  <si>
    <t>170</t>
  </si>
  <si>
    <t>Итого по разделу I
(стр. 030 + стр. 060 + стр. 070 + стр. 080  + стр. 100 + стр. 110 + стр. 120  + стр. 130 + стр. 140 + стр. 150 + стр. 160 + стр. 170)</t>
  </si>
  <si>
    <t xml:space="preserve">       в  иностранной валюте и драгоценных металлах (020127000)</t>
  </si>
  <si>
    <t>расчеты по вкладам товарищей по договору простого товарищества (0304T6000)</t>
  </si>
  <si>
    <t>расчеты с плательщиками по единому налоговому платежу (030407000)</t>
  </si>
  <si>
    <t>436</t>
  </si>
  <si>
    <t>437</t>
  </si>
  <si>
    <t>Документ подписан ЭП:</t>
  </si>
  <si>
    <t>Бюджет города Боровичи</t>
  </si>
  <si>
    <t>01 января 2024 г.</t>
  </si>
  <si>
    <t>02290545</t>
  </si>
  <si>
    <t>492</t>
  </si>
  <si>
    <t>5320008985</t>
  </si>
  <si>
    <t>ГОД</t>
  </si>
  <si>
    <t>5</t>
  </si>
  <si>
    <t>01.01.2024</t>
  </si>
  <si>
    <t>3</t>
  </si>
  <si>
    <t>500</t>
  </si>
  <si>
    <t>49606101</t>
  </si>
  <si>
    <t>Комитет финансов Администрации Боровичского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</si>
</sst>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 \-\ #,##0.00;\ \-"/>
    <numFmt numFmtId="179" formatCode="#,##0.00_ ;\-#,##0.00\ "/>
    <numFmt numFmtId="180" formatCode="[$-FC19]d\ mmmm\ yyyy\ &quot;г.&quot;"/>
  </numFmts>
  <fonts count="2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8" fontId="1" fillId="0" borderId="24" xfId="0" applyNumberFormat="1" applyFont="1" applyBorder="1" applyAlignment="1" applyProtection="1">
      <alignment horizontal="right"/>
      <protection locked="0"/>
    </xf>
    <xf numFmtId="178" fontId="1" fillId="0" borderId="20" xfId="0" applyNumberFormat="1" applyFont="1" applyBorder="1" applyAlignment="1" applyProtection="1">
      <alignment horizontal="right"/>
      <protection locked="0"/>
    </xf>
    <xf numFmtId="178" fontId="1" fillId="0" borderId="20" xfId="0" applyNumberFormat="1" applyFont="1" applyFill="1" applyBorder="1" applyAlignment="1" applyProtection="1">
      <alignment horizontal="right"/>
      <protection locked="0"/>
    </xf>
    <xf numFmtId="178" fontId="1" fillId="0" borderId="16" xfId="0" applyNumberFormat="1" applyFont="1" applyBorder="1" applyAlignment="1" applyProtection="1">
      <alignment horizontal="right"/>
      <protection locked="0"/>
    </xf>
    <xf numFmtId="178" fontId="1" fillId="0" borderId="25" xfId="0" applyNumberFormat="1" applyFont="1" applyBorder="1" applyAlignment="1" applyProtection="1">
      <alignment horizontal="right"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4" fontId="1" fillId="0" borderId="27" xfId="0" applyNumberFormat="1" applyFont="1" applyBorder="1" applyAlignment="1">
      <alignment horizontal="center"/>
    </xf>
    <xf numFmtId="178" fontId="1" fillId="0" borderId="16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8" fontId="1" fillId="0" borderId="26" xfId="0" applyNumberFormat="1" applyFont="1" applyFill="1" applyBorder="1" applyAlignment="1" applyProtection="1">
      <alignment horizontal="right"/>
      <protection locked="0"/>
    </xf>
    <xf numFmtId="49" fontId="23" fillId="0" borderId="0" xfId="0" applyNumberFormat="1" applyFont="1" applyAlignment="1">
      <alignment/>
    </xf>
    <xf numFmtId="0" fontId="1" fillId="0" borderId="0" xfId="0" applyFont="1" applyAlignment="1">
      <alignment/>
    </xf>
    <xf numFmtId="178" fontId="1" fillId="0" borderId="24" xfId="0" applyNumberFormat="1" applyFont="1" applyFill="1" applyBorder="1" applyAlignment="1" applyProtection="1">
      <alignment horizontal="right"/>
      <protection locked="0"/>
    </xf>
    <xf numFmtId="178" fontId="1" fillId="20" borderId="28" xfId="0" applyNumberFormat="1" applyFont="1" applyFill="1" applyBorder="1" applyAlignment="1" applyProtection="1">
      <alignment horizontal="center"/>
      <protection/>
    </xf>
    <xf numFmtId="178" fontId="1" fillId="20" borderId="29" xfId="0" applyNumberFormat="1" applyFont="1" applyFill="1" applyBorder="1" applyAlignment="1" applyProtection="1">
      <alignment horizontal="center"/>
      <protection/>
    </xf>
    <xf numFmtId="178" fontId="1" fillId="0" borderId="25" xfId="0" applyNumberFormat="1" applyFont="1" applyFill="1" applyBorder="1" applyAlignment="1" applyProtection="1">
      <alignment horizontal="right"/>
      <protection locked="0"/>
    </xf>
    <xf numFmtId="178" fontId="3" fillId="23" borderId="30" xfId="0" applyNumberFormat="1" applyFont="1" applyFill="1" applyBorder="1" applyAlignment="1">
      <alignment horizontal="right"/>
    </xf>
    <xf numFmtId="178" fontId="3" fillId="23" borderId="31" xfId="0" applyNumberFormat="1" applyFont="1" applyFill="1" applyBorder="1" applyAlignment="1">
      <alignment horizontal="right"/>
    </xf>
    <xf numFmtId="178" fontId="3" fillId="23" borderId="24" xfId="0" applyNumberFormat="1" applyFont="1" applyFill="1" applyBorder="1" applyAlignment="1">
      <alignment horizontal="right"/>
    </xf>
    <xf numFmtId="178" fontId="1" fillId="6" borderId="25" xfId="0" applyNumberFormat="1" applyFont="1" applyFill="1" applyBorder="1" applyAlignment="1" applyProtection="1">
      <alignment horizontal="right"/>
      <protection/>
    </xf>
    <xf numFmtId="178" fontId="1" fillId="6" borderId="32" xfId="0" applyNumberFormat="1" applyFont="1" applyFill="1" applyBorder="1" applyAlignment="1" applyProtection="1">
      <alignment horizontal="right"/>
      <protection/>
    </xf>
    <xf numFmtId="178" fontId="1" fillId="6" borderId="24" xfId="0" applyNumberFormat="1" applyFont="1" applyFill="1" applyBorder="1" applyAlignment="1" applyProtection="1">
      <alignment horizontal="right"/>
      <protection/>
    </xf>
    <xf numFmtId="178" fontId="1" fillId="6" borderId="33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vertical="center"/>
    </xf>
    <xf numFmtId="49" fontId="1" fillId="20" borderId="28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center"/>
    </xf>
    <xf numFmtId="178" fontId="1" fillId="20" borderId="20" xfId="0" applyNumberFormat="1" applyFont="1" applyFill="1" applyBorder="1" applyAlignment="1" applyProtection="1">
      <alignment horizontal="right"/>
      <protection/>
    </xf>
    <xf numFmtId="178" fontId="1" fillId="20" borderId="25" xfId="0" applyNumberFormat="1" applyFont="1" applyFill="1" applyBorder="1" applyAlignment="1" applyProtection="1">
      <alignment horizontal="right"/>
      <protection/>
    </xf>
    <xf numFmtId="178" fontId="3" fillId="20" borderId="28" xfId="0" applyNumberFormat="1" applyFont="1" applyFill="1" applyBorder="1" applyAlignment="1">
      <alignment horizontal="right"/>
    </xf>
    <xf numFmtId="178" fontId="3" fillId="20" borderId="28" xfId="0" applyNumberFormat="1" applyFont="1" applyFill="1" applyBorder="1" applyAlignment="1" applyProtection="1">
      <alignment horizontal="right"/>
      <protection/>
    </xf>
    <xf numFmtId="178" fontId="3" fillId="20" borderId="29" xfId="0" applyNumberFormat="1" applyFont="1" applyFill="1" applyBorder="1" applyAlignment="1">
      <alignment horizontal="right"/>
    </xf>
    <xf numFmtId="178" fontId="1" fillId="20" borderId="34" xfId="0" applyNumberFormat="1" applyFont="1" applyFill="1" applyBorder="1" applyAlignment="1" applyProtection="1">
      <alignment horizontal="center"/>
      <protection/>
    </xf>
    <xf numFmtId="178" fontId="1" fillId="20" borderId="20" xfId="0" applyNumberFormat="1" applyFont="1" applyFill="1" applyBorder="1" applyAlignment="1">
      <alignment horizontal="right"/>
    </xf>
    <xf numFmtId="178" fontId="1" fillId="20" borderId="16" xfId="0" applyNumberFormat="1" applyFont="1" applyFill="1" applyBorder="1" applyAlignment="1">
      <alignment horizontal="right"/>
    </xf>
    <xf numFmtId="178" fontId="1" fillId="20" borderId="26" xfId="0" applyNumberFormat="1" applyFont="1" applyFill="1" applyBorder="1" applyAlignment="1">
      <alignment horizontal="right"/>
    </xf>
    <xf numFmtId="178" fontId="1" fillId="20" borderId="35" xfId="0" applyNumberFormat="1" applyFont="1" applyFill="1" applyBorder="1" applyAlignment="1">
      <alignment horizontal="right"/>
    </xf>
    <xf numFmtId="49" fontId="1" fillId="20" borderId="36" xfId="0" applyNumberFormat="1" applyFont="1" applyFill="1" applyBorder="1" applyAlignment="1">
      <alignment horizontal="center"/>
    </xf>
    <xf numFmtId="49" fontId="1" fillId="20" borderId="0" xfId="0" applyNumberFormat="1" applyFont="1" applyFill="1" applyAlignment="1">
      <alignment horizontal="center"/>
    </xf>
    <xf numFmtId="178" fontId="1" fillId="20" borderId="24" xfId="0" applyNumberFormat="1" applyFont="1" applyFill="1" applyBorder="1" applyAlignment="1" applyProtection="1">
      <alignment horizontal="right"/>
      <protection/>
    </xf>
    <xf numFmtId="178" fontId="1" fillId="20" borderId="16" xfId="0" applyNumberFormat="1" applyFont="1" applyFill="1" applyBorder="1" applyAlignment="1" applyProtection="1">
      <alignment horizontal="right"/>
      <protection/>
    </xf>
    <xf numFmtId="178" fontId="1" fillId="20" borderId="35" xfId="0" applyNumberFormat="1" applyFont="1" applyFill="1" applyBorder="1" applyAlignment="1" applyProtection="1">
      <alignment horizontal="right"/>
      <protection/>
    </xf>
    <xf numFmtId="178" fontId="1" fillId="20" borderId="26" xfId="0" applyNumberFormat="1" applyFont="1" applyFill="1" applyBorder="1" applyAlignment="1" applyProtection="1">
      <alignment horizontal="right"/>
      <protection/>
    </xf>
    <xf numFmtId="49" fontId="1" fillId="20" borderId="37" xfId="0" applyNumberFormat="1" applyFont="1" applyFill="1" applyBorder="1" applyAlignment="1">
      <alignment horizontal="center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20" borderId="44" xfId="0" applyNumberFormat="1" applyFont="1" applyFill="1" applyBorder="1" applyAlignment="1">
      <alignment horizontal="center"/>
    </xf>
    <xf numFmtId="178" fontId="1" fillId="4" borderId="20" xfId="0" applyNumberFormat="1" applyFont="1" applyFill="1" applyBorder="1" applyAlignment="1">
      <alignment horizontal="right"/>
    </xf>
    <xf numFmtId="178" fontId="1" fillId="4" borderId="33" xfId="0" applyNumberFormat="1" applyFont="1" applyFill="1" applyBorder="1" applyAlignment="1">
      <alignment horizontal="right"/>
    </xf>
    <xf numFmtId="178" fontId="1" fillId="4" borderId="32" xfId="0" applyNumberFormat="1" applyFont="1" applyFill="1" applyBorder="1" applyAlignment="1">
      <alignment horizontal="right"/>
    </xf>
    <xf numFmtId="178" fontId="1" fillId="4" borderId="26" xfId="0" applyNumberFormat="1" applyFont="1" applyFill="1" applyBorder="1" applyAlignment="1">
      <alignment horizontal="right"/>
    </xf>
    <xf numFmtId="178" fontId="1" fillId="4" borderId="45" xfId="0" applyNumberFormat="1" applyFont="1" applyFill="1" applyBorder="1" applyAlignment="1">
      <alignment horizontal="right"/>
    </xf>
    <xf numFmtId="178" fontId="3" fillId="23" borderId="46" xfId="0" applyNumberFormat="1" applyFont="1" applyFill="1" applyBorder="1" applyAlignment="1">
      <alignment horizontal="right"/>
    </xf>
    <xf numFmtId="178" fontId="3" fillId="23" borderId="44" xfId="0" applyNumberFormat="1" applyFont="1" applyFill="1" applyBorder="1" applyAlignment="1">
      <alignment horizontal="right"/>
    </xf>
    <xf numFmtId="178" fontId="3" fillId="23" borderId="47" xfId="0" applyNumberFormat="1" applyFont="1" applyFill="1" applyBorder="1" applyAlignment="1">
      <alignment horizontal="right"/>
    </xf>
    <xf numFmtId="178" fontId="3" fillId="23" borderId="48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center" wrapText="1"/>
    </xf>
    <xf numFmtId="0" fontId="1" fillId="20" borderId="49" xfId="0" applyFont="1" applyFill="1" applyBorder="1" applyAlignment="1">
      <alignment wrapText="1"/>
    </xf>
    <xf numFmtId="0" fontId="1" fillId="20" borderId="49" xfId="0" applyFont="1" applyFill="1" applyBorder="1" applyAlignment="1">
      <alignment horizontal="left" wrapText="1"/>
    </xf>
    <xf numFmtId="0" fontId="1" fillId="20" borderId="50" xfId="0" applyFont="1" applyFill="1" applyBorder="1" applyAlignment="1">
      <alignment horizontal="left" wrapText="1" indent="3"/>
    </xf>
    <xf numFmtId="0" fontId="1" fillId="20" borderId="50" xfId="0" applyFont="1" applyFill="1" applyBorder="1" applyAlignment="1">
      <alignment horizontal="left" wrapText="1"/>
    </xf>
    <xf numFmtId="0" fontId="1" fillId="20" borderId="49" xfId="0" applyFont="1" applyFill="1" applyBorder="1" applyAlignment="1">
      <alignment horizontal="left" wrapText="1" indent="3"/>
    </xf>
    <xf numFmtId="0" fontId="1" fillId="20" borderId="49" xfId="0" applyFont="1" applyFill="1" applyBorder="1" applyAlignment="1">
      <alignment horizontal="left" wrapText="1"/>
    </xf>
    <xf numFmtId="0" fontId="1" fillId="20" borderId="51" xfId="0" applyFont="1" applyFill="1" applyBorder="1" applyAlignment="1">
      <alignment horizontal="left" wrapText="1" indent="3"/>
    </xf>
    <xf numFmtId="0" fontId="1" fillId="20" borderId="49" xfId="0" applyFont="1" applyFill="1" applyBorder="1" applyAlignment="1">
      <alignment horizontal="left" wrapText="1" indent="3"/>
    </xf>
    <xf numFmtId="0" fontId="3" fillId="20" borderId="52" xfId="0" applyFont="1" applyFill="1" applyBorder="1" applyAlignment="1">
      <alignment horizontal="left" wrapText="1"/>
    </xf>
    <xf numFmtId="0" fontId="1" fillId="20" borderId="49" xfId="0" applyFont="1" applyFill="1" applyBorder="1" applyAlignment="1">
      <alignment horizontal="left" wrapText="1" indent="6"/>
    </xf>
    <xf numFmtId="0" fontId="1" fillId="20" borderId="51" xfId="0" applyFont="1" applyFill="1" applyBorder="1" applyAlignment="1">
      <alignment horizontal="left" wrapText="1"/>
    </xf>
    <xf numFmtId="0" fontId="1" fillId="20" borderId="53" xfId="0" applyFont="1" applyFill="1" applyBorder="1" applyAlignment="1">
      <alignment horizontal="left" wrapText="1"/>
    </xf>
    <xf numFmtId="0" fontId="1" fillId="20" borderId="54" xfId="0" applyFont="1" applyFill="1" applyBorder="1" applyAlignment="1">
      <alignment horizontal="left" wrapText="1" indent="3"/>
    </xf>
    <xf numFmtId="0" fontId="1" fillId="20" borderId="54" xfId="0" applyFont="1" applyFill="1" applyBorder="1" applyAlignment="1">
      <alignment horizontal="left" wrapText="1"/>
    </xf>
    <xf numFmtId="0" fontId="3" fillId="20" borderId="52" xfId="0" applyFont="1" applyFill="1" applyBorder="1" applyAlignment="1">
      <alignment horizontal="left" wrapText="1"/>
    </xf>
    <xf numFmtId="0" fontId="3" fillId="20" borderId="55" xfId="0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178" fontId="3" fillId="23" borderId="33" xfId="0" applyNumberFormat="1" applyFont="1" applyFill="1" applyBorder="1" applyAlignment="1">
      <alignment horizontal="right"/>
    </xf>
    <xf numFmtId="49" fontId="1" fillId="20" borderId="38" xfId="0" applyNumberFormat="1" applyFont="1" applyFill="1" applyBorder="1" applyAlignment="1">
      <alignment horizontal="center"/>
    </xf>
    <xf numFmtId="178" fontId="1" fillId="20" borderId="25" xfId="0" applyNumberFormat="1" applyFont="1" applyFill="1" applyBorder="1" applyAlignment="1">
      <alignment horizontal="right"/>
    </xf>
    <xf numFmtId="178" fontId="1" fillId="4" borderId="25" xfId="0" applyNumberFormat="1" applyFont="1" applyFill="1" applyBorder="1" applyAlignment="1">
      <alignment horizontal="right"/>
    </xf>
    <xf numFmtId="178" fontId="1" fillId="0" borderId="14" xfId="0" applyNumberFormat="1" applyFont="1" applyBorder="1" applyAlignment="1" applyProtection="1">
      <alignment horizontal="right"/>
      <protection locked="0"/>
    </xf>
    <xf numFmtId="178" fontId="1" fillId="20" borderId="14" xfId="0" applyNumberFormat="1" applyFont="1" applyFill="1" applyBorder="1" applyAlignment="1">
      <alignment horizontal="right"/>
    </xf>
    <xf numFmtId="178" fontId="1" fillId="4" borderId="14" xfId="0" applyNumberFormat="1" applyFont="1" applyFill="1" applyBorder="1" applyAlignment="1">
      <alignment horizontal="right"/>
    </xf>
    <xf numFmtId="178" fontId="1" fillId="4" borderId="56" xfId="0" applyNumberFormat="1" applyFont="1" applyFill="1" applyBorder="1" applyAlignment="1">
      <alignment horizontal="right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9" fontId="1" fillId="0" borderId="16" xfId="0" applyNumberFormat="1" applyFont="1" applyBorder="1" applyAlignment="1" applyProtection="1">
      <alignment horizontal="left" wrapText="1"/>
      <protection locked="0"/>
    </xf>
    <xf numFmtId="0" fontId="1" fillId="24" borderId="6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 indent="2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wrapText="1"/>
      <protection locked="0"/>
    </xf>
    <xf numFmtId="14" fontId="26" fillId="24" borderId="0" xfId="0" applyNumberFormat="1" applyFont="1" applyFill="1" applyBorder="1" applyAlignment="1" applyProtection="1">
      <alignment horizontal="left" indent="1"/>
      <protection/>
    </xf>
    <xf numFmtId="14" fontId="26" fillId="24" borderId="66" xfId="0" applyNumberFormat="1" applyFont="1" applyFill="1" applyBorder="1" applyAlignment="1" applyProtection="1">
      <alignment horizontal="left" indent="1"/>
      <protection/>
    </xf>
    <xf numFmtId="0" fontId="24" fillId="24" borderId="0" xfId="0" applyFont="1" applyFill="1" applyAlignment="1">
      <alignment horizontal="center"/>
    </xf>
    <xf numFmtId="0" fontId="25" fillId="24" borderId="67" xfId="89" applyFont="1" applyFill="1" applyBorder="1" applyAlignment="1">
      <alignment horizontal="right" indent="1"/>
      <protection/>
    </xf>
    <xf numFmtId="0" fontId="25" fillId="24" borderId="62" xfId="89" applyFont="1" applyFill="1" applyBorder="1" applyAlignment="1">
      <alignment horizontal="right" indent="1"/>
      <protection/>
    </xf>
    <xf numFmtId="0" fontId="25" fillId="24" borderId="68" xfId="89" applyFont="1" applyFill="1" applyBorder="1" applyAlignment="1">
      <alignment horizontal="right" indent="1"/>
      <protection/>
    </xf>
    <xf numFmtId="0" fontId="25" fillId="24" borderId="0" xfId="89" applyFont="1" applyFill="1" applyBorder="1" applyAlignment="1">
      <alignment horizontal="right" indent="1"/>
      <protection/>
    </xf>
    <xf numFmtId="0" fontId="1" fillId="0" borderId="69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27" fillId="0" borderId="70" xfId="0" applyFont="1" applyBorder="1" applyAlignment="1" applyProtection="1">
      <alignment horizontal="left" vertical="center" indent="2"/>
      <protection/>
    </xf>
    <xf numFmtId="0" fontId="27" fillId="0" borderId="71" xfId="0" applyFont="1" applyBorder="1" applyAlignment="1" applyProtection="1">
      <alignment horizontal="left" vertical="center" indent="2"/>
      <protection/>
    </xf>
    <xf numFmtId="49" fontId="26" fillId="24" borderId="62" xfId="0" applyNumberFormat="1" applyFont="1" applyFill="1" applyBorder="1" applyAlignment="1" applyProtection="1">
      <alignment horizontal="left" indent="1"/>
      <protection/>
    </xf>
    <xf numFmtId="49" fontId="26" fillId="24" borderId="72" xfId="0" applyNumberFormat="1" applyFont="1" applyFill="1" applyBorder="1" applyAlignment="1" applyProtection="1">
      <alignment horizontal="left" indent="1"/>
      <protection/>
    </xf>
    <xf numFmtId="0" fontId="25" fillId="24" borderId="73" xfId="89" applyFont="1" applyFill="1" applyBorder="1" applyAlignment="1">
      <alignment horizontal="right" indent="1"/>
      <protection/>
    </xf>
    <xf numFmtId="0" fontId="25" fillId="24" borderId="74" xfId="89" applyFont="1" applyFill="1" applyBorder="1" applyAlignment="1">
      <alignment horizontal="right" indent="1"/>
      <protection/>
    </xf>
    <xf numFmtId="49" fontId="26" fillId="24" borderId="0" xfId="0" applyNumberFormat="1" applyFont="1" applyFill="1" applyBorder="1" applyAlignment="1" applyProtection="1">
      <alignment horizontal="left" indent="1"/>
      <protection/>
    </xf>
    <xf numFmtId="49" fontId="26" fillId="24" borderId="66" xfId="0" applyNumberFormat="1" applyFont="1" applyFill="1" applyBorder="1" applyAlignment="1" applyProtection="1">
      <alignment horizontal="left" indent="1"/>
      <protection/>
    </xf>
    <xf numFmtId="49" fontId="26" fillId="24" borderId="74" xfId="0" applyNumberFormat="1" applyFont="1" applyFill="1" applyBorder="1" applyAlignment="1" applyProtection="1">
      <alignment horizontal="left" wrapText="1" indent="1"/>
      <protection/>
    </xf>
    <xf numFmtId="49" fontId="26" fillId="24" borderId="75" xfId="0" applyNumberFormat="1" applyFont="1" applyFill="1" applyBorder="1" applyAlignment="1" applyProtection="1">
      <alignment horizontal="left" wrapText="1" indent="1"/>
      <protection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Примечание 4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104</xdr:row>
      <xdr:rowOff>47625</xdr:rowOff>
    </xdr:from>
    <xdr:to>
      <xdr:col>3</xdr:col>
      <xdr:colOff>85725</xdr:colOff>
      <xdr:row>104</xdr:row>
      <xdr:rowOff>542925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23647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98" zoomScaleNormal="98" zoomScalePageLayoutView="0" workbookViewId="0" topLeftCell="A1">
      <selection activeCell="B7" sqref="B7:F7"/>
    </sheetView>
  </sheetViews>
  <sheetFormatPr defaultColWidth="9.00390625" defaultRowHeight="12.75"/>
  <cols>
    <col min="1" max="1" width="52.75390625" style="0" customWidth="1"/>
    <col min="2" max="2" width="9.125" style="0" customWidth="1"/>
    <col min="3" max="8" width="15.125" style="0" customWidth="1"/>
    <col min="9" max="9" width="9.125" style="0" hidden="1" customWidth="1"/>
    <col min="10" max="10" width="13.375" style="0" hidden="1" customWidth="1"/>
    <col min="11" max="11" width="0" style="0" hidden="1" customWidth="1"/>
  </cols>
  <sheetData>
    <row r="1" spans="1:10" ht="15.75" thickBot="1">
      <c r="A1" s="145" t="s">
        <v>60</v>
      </c>
      <c r="B1" s="145"/>
      <c r="C1" s="145"/>
      <c r="D1" s="145"/>
      <c r="E1" s="145"/>
      <c r="F1" s="145"/>
      <c r="G1" s="5"/>
      <c r="H1" s="7" t="s">
        <v>0</v>
      </c>
      <c r="I1" s="45" t="s">
        <v>192</v>
      </c>
      <c r="J1" s="45"/>
    </row>
    <row r="2" spans="1:10" ht="15">
      <c r="A2" s="145" t="s">
        <v>61</v>
      </c>
      <c r="B2" s="145"/>
      <c r="C2" s="145"/>
      <c r="D2" s="145"/>
      <c r="E2" s="145"/>
      <c r="F2" s="145"/>
      <c r="G2" s="25" t="s">
        <v>46</v>
      </c>
      <c r="H2" s="8" t="s">
        <v>1</v>
      </c>
      <c r="I2" s="45" t="s">
        <v>195</v>
      </c>
      <c r="J2" s="45"/>
    </row>
    <row r="3" spans="1:10" ht="14.25" customHeight="1">
      <c r="A3" s="25" t="s">
        <v>2</v>
      </c>
      <c r="B3" s="143" t="s">
        <v>190</v>
      </c>
      <c r="C3" s="143"/>
      <c r="D3" s="5"/>
      <c r="E3" s="5"/>
      <c r="F3" s="5"/>
      <c r="G3" s="25" t="s">
        <v>47</v>
      </c>
      <c r="H3" s="43">
        <v>45292</v>
      </c>
      <c r="I3" s="45" t="s">
        <v>198</v>
      </c>
      <c r="J3" s="45"/>
    </row>
    <row r="4" spans="1:10" ht="14.25" customHeight="1">
      <c r="A4" s="6"/>
      <c r="B4" s="9"/>
      <c r="C4" s="34"/>
      <c r="D4" s="5"/>
      <c r="E4" s="5"/>
      <c r="F4" s="5"/>
      <c r="G4" s="25" t="s">
        <v>48</v>
      </c>
      <c r="H4" s="13" t="s">
        <v>191</v>
      </c>
      <c r="I4" s="45" t="s">
        <v>196</v>
      </c>
      <c r="J4" s="45"/>
    </row>
    <row r="5" spans="1:10" ht="14.25" customHeight="1">
      <c r="A5" s="6"/>
      <c r="B5" s="9"/>
      <c r="C5" s="46"/>
      <c r="D5" s="5"/>
      <c r="E5" s="5"/>
      <c r="F5" s="5"/>
      <c r="G5" s="25" t="s">
        <v>75</v>
      </c>
      <c r="H5" s="12" t="s">
        <v>193</v>
      </c>
      <c r="I5" s="45"/>
      <c r="J5" s="45"/>
    </row>
    <row r="6" spans="1:10" ht="12.75">
      <c r="A6" s="6" t="s">
        <v>58</v>
      </c>
      <c r="B6" s="137" t="s">
        <v>200</v>
      </c>
      <c r="C6" s="137"/>
      <c r="D6" s="137"/>
      <c r="E6" s="137"/>
      <c r="F6" s="137"/>
      <c r="G6" s="25" t="s">
        <v>59</v>
      </c>
      <c r="H6" s="12" t="s">
        <v>192</v>
      </c>
      <c r="I6" s="45" t="s">
        <v>194</v>
      </c>
      <c r="J6" s="45"/>
    </row>
    <row r="7" spans="1:10" ht="12.75">
      <c r="A7" s="6" t="s">
        <v>3</v>
      </c>
      <c r="B7" s="149" t="s">
        <v>189</v>
      </c>
      <c r="C7" s="149"/>
      <c r="D7" s="149"/>
      <c r="E7" s="149"/>
      <c r="F7" s="149"/>
      <c r="G7" s="25" t="s">
        <v>73</v>
      </c>
      <c r="H7" s="13" t="s">
        <v>199</v>
      </c>
      <c r="I7" s="45"/>
      <c r="J7" s="45"/>
    </row>
    <row r="8" spans="1:10" ht="12.75">
      <c r="A8" s="5" t="s">
        <v>4</v>
      </c>
      <c r="B8" s="11"/>
      <c r="C8" s="5"/>
      <c r="D8" s="5"/>
      <c r="E8" s="5"/>
      <c r="F8" s="5"/>
      <c r="G8" s="25"/>
      <c r="H8" s="8"/>
      <c r="I8" s="45"/>
      <c r="J8" s="45"/>
    </row>
    <row r="9" spans="1:10" ht="13.5" thickBot="1">
      <c r="A9" s="6" t="s">
        <v>5</v>
      </c>
      <c r="B9" s="11"/>
      <c r="C9" s="5"/>
      <c r="D9" s="5"/>
      <c r="E9" s="5"/>
      <c r="F9" s="5"/>
      <c r="G9" s="25" t="s">
        <v>49</v>
      </c>
      <c r="H9" s="14" t="s">
        <v>6</v>
      </c>
      <c r="I9" s="45" t="s">
        <v>197</v>
      </c>
      <c r="J9" s="45"/>
    </row>
    <row r="10" spans="1:10" ht="12.75">
      <c r="A10" s="6"/>
      <c r="B10" s="11"/>
      <c r="C10" s="10"/>
      <c r="D10" s="5"/>
      <c r="E10" s="5"/>
      <c r="F10" s="5"/>
      <c r="G10" s="5"/>
      <c r="H10" s="11"/>
      <c r="I10" s="45"/>
      <c r="J10" s="45"/>
    </row>
    <row r="11" spans="1:10" ht="12.75">
      <c r="A11" s="146" t="s">
        <v>7</v>
      </c>
      <c r="B11" s="130" t="s">
        <v>8</v>
      </c>
      <c r="C11" s="140" t="s">
        <v>9</v>
      </c>
      <c r="D11" s="141"/>
      <c r="E11" s="142"/>
      <c r="F11" s="128" t="s">
        <v>10</v>
      </c>
      <c r="G11" s="129"/>
      <c r="H11" s="129"/>
      <c r="I11" s="45"/>
      <c r="J11" s="45"/>
    </row>
    <row r="12" spans="1:8" ht="12" customHeight="1">
      <c r="A12" s="147"/>
      <c r="B12" s="131"/>
      <c r="C12" s="15" t="s">
        <v>11</v>
      </c>
      <c r="D12" s="15" t="s">
        <v>12</v>
      </c>
      <c r="E12" s="134" t="s">
        <v>13</v>
      </c>
      <c r="F12" s="2" t="s">
        <v>11</v>
      </c>
      <c r="G12" s="16" t="s">
        <v>12</v>
      </c>
      <c r="H12" s="125" t="s">
        <v>13</v>
      </c>
    </row>
    <row r="13" spans="1:10" ht="11.25" customHeight="1">
      <c r="A13" s="147"/>
      <c r="B13" s="131"/>
      <c r="C13" s="15" t="s">
        <v>14</v>
      </c>
      <c r="D13" s="15" t="s">
        <v>15</v>
      </c>
      <c r="E13" s="135"/>
      <c r="F13" s="1" t="s">
        <v>14</v>
      </c>
      <c r="G13" s="15" t="s">
        <v>15</v>
      </c>
      <c r="H13" s="126"/>
      <c r="I13" s="116"/>
      <c r="J13" t="s">
        <v>80</v>
      </c>
    </row>
    <row r="14" spans="1:10" ht="12" customHeight="1">
      <c r="A14" s="148"/>
      <c r="B14" s="132"/>
      <c r="C14" s="15" t="s">
        <v>16</v>
      </c>
      <c r="D14" s="15" t="s">
        <v>17</v>
      </c>
      <c r="E14" s="136"/>
      <c r="F14" s="1" t="s">
        <v>16</v>
      </c>
      <c r="G14" s="15" t="s">
        <v>17</v>
      </c>
      <c r="H14" s="127"/>
      <c r="I14" s="116"/>
      <c r="J14" t="s">
        <v>79</v>
      </c>
    </row>
    <row r="15" spans="1:10" ht="13.5" thickBot="1">
      <c r="A15" s="17">
        <v>1</v>
      </c>
      <c r="B15" s="32" t="s">
        <v>18</v>
      </c>
      <c r="C15" s="4">
        <v>3</v>
      </c>
      <c r="D15" s="4">
        <v>4</v>
      </c>
      <c r="E15" s="3">
        <v>5</v>
      </c>
      <c r="F15" s="4">
        <v>6</v>
      </c>
      <c r="G15" s="4">
        <v>7</v>
      </c>
      <c r="H15" s="61">
        <v>8</v>
      </c>
      <c r="I15" s="116"/>
      <c r="J15" t="s">
        <v>78</v>
      </c>
    </row>
    <row r="16" spans="1:10" ht="12.75">
      <c r="A16" s="99" t="s">
        <v>19</v>
      </c>
      <c r="B16" s="74"/>
      <c r="C16" s="62"/>
      <c r="D16" s="62"/>
      <c r="E16" s="62"/>
      <c r="F16" s="62"/>
      <c r="G16" s="62"/>
      <c r="H16" s="69"/>
      <c r="I16" s="45"/>
      <c r="J16" t="s">
        <v>81</v>
      </c>
    </row>
    <row r="17" spans="1:10" ht="12.75">
      <c r="A17" s="100" t="s">
        <v>20</v>
      </c>
      <c r="B17" s="85" t="s">
        <v>21</v>
      </c>
      <c r="C17" s="50">
        <v>62470121.96</v>
      </c>
      <c r="D17" s="64"/>
      <c r="E17" s="90">
        <f>C17</f>
        <v>62470121.96</v>
      </c>
      <c r="F17" s="50">
        <v>183287928.5</v>
      </c>
      <c r="G17" s="64"/>
      <c r="H17" s="91">
        <f>F17</f>
        <v>183287928.5</v>
      </c>
      <c r="I17" s="45"/>
      <c r="J17" t="s">
        <v>82</v>
      </c>
    </row>
    <row r="18" spans="1:8" ht="12.75">
      <c r="A18" s="101" t="s">
        <v>84</v>
      </c>
      <c r="B18" s="85" t="s">
        <v>22</v>
      </c>
      <c r="C18" s="50">
        <v>28950808.84</v>
      </c>
      <c r="D18" s="70"/>
      <c r="E18" s="90">
        <f>C18</f>
        <v>28950808.84</v>
      </c>
      <c r="F18" s="39">
        <v>45957559.83</v>
      </c>
      <c r="G18" s="70"/>
      <c r="H18" s="91">
        <f>F18</f>
        <v>45957559.83</v>
      </c>
    </row>
    <row r="19" spans="1:8" ht="22.5">
      <c r="A19" s="102" t="s">
        <v>83</v>
      </c>
      <c r="B19" s="85" t="s">
        <v>62</v>
      </c>
      <c r="C19" s="37">
        <v>28950808.84</v>
      </c>
      <c r="D19" s="70"/>
      <c r="E19" s="90">
        <f>C19</f>
        <v>28950808.84</v>
      </c>
      <c r="F19" s="38">
        <v>45957559.83</v>
      </c>
      <c r="G19" s="70"/>
      <c r="H19" s="91">
        <f>F19</f>
        <v>45957559.83</v>
      </c>
    </row>
    <row r="20" spans="1:8" ht="12.75">
      <c r="A20" s="100" t="s">
        <v>23</v>
      </c>
      <c r="B20" s="86" t="s">
        <v>24</v>
      </c>
      <c r="C20" s="57">
        <f>$C$17-$C$18</f>
        <v>33519313.12</v>
      </c>
      <c r="D20" s="57">
        <f>$D$17-$D$18</f>
        <v>0</v>
      </c>
      <c r="E20" s="57">
        <f>$E$17-$E$18</f>
        <v>33519313.12</v>
      </c>
      <c r="F20" s="57">
        <f>$F$17-$F$18</f>
        <v>137330368.67</v>
      </c>
      <c r="G20" s="57">
        <f>$G$17-$G$18</f>
        <v>0</v>
      </c>
      <c r="H20" s="58">
        <f>$H$17-$H$18</f>
        <v>137330368.67</v>
      </c>
    </row>
    <row r="21" spans="1:8" ht="12.75">
      <c r="A21" s="103" t="s">
        <v>25</v>
      </c>
      <c r="B21" s="87" t="s">
        <v>26</v>
      </c>
      <c r="C21" s="50">
        <v>4091590</v>
      </c>
      <c r="D21" s="70"/>
      <c r="E21" s="90">
        <f>C21</f>
        <v>4091590</v>
      </c>
      <c r="F21" s="50">
        <v>4091590</v>
      </c>
      <c r="G21" s="71"/>
      <c r="H21" s="91">
        <f>F21</f>
        <v>4091590</v>
      </c>
    </row>
    <row r="22" spans="1:8" ht="12.75">
      <c r="A22" s="101" t="s">
        <v>85</v>
      </c>
      <c r="B22" s="85" t="s">
        <v>27</v>
      </c>
      <c r="C22" s="50">
        <v>0</v>
      </c>
      <c r="D22" s="70"/>
      <c r="E22" s="90">
        <f>C22</f>
        <v>0</v>
      </c>
      <c r="F22" s="50">
        <v>0</v>
      </c>
      <c r="G22" s="71"/>
      <c r="H22" s="91">
        <f>F22</f>
        <v>0</v>
      </c>
    </row>
    <row r="23" spans="1:8" ht="22.5">
      <c r="A23" s="102" t="s">
        <v>87</v>
      </c>
      <c r="B23" s="85" t="s">
        <v>86</v>
      </c>
      <c r="C23" s="37"/>
      <c r="D23" s="70"/>
      <c r="E23" s="90">
        <f>C23</f>
        <v>0</v>
      </c>
      <c r="F23" s="38"/>
      <c r="G23" s="70"/>
      <c r="H23" s="92">
        <f>F23</f>
        <v>0</v>
      </c>
    </row>
    <row r="24" spans="1:8" ht="22.5">
      <c r="A24" s="101" t="s">
        <v>28</v>
      </c>
      <c r="B24" s="85" t="s">
        <v>29</v>
      </c>
      <c r="C24" s="59">
        <f>$C$21-$C$22</f>
        <v>4091590</v>
      </c>
      <c r="D24" s="59">
        <f>$D$21-$D$22</f>
        <v>0</v>
      </c>
      <c r="E24" s="59">
        <f>$E$21-$E$22</f>
        <v>4091590</v>
      </c>
      <c r="F24" s="59">
        <f>$F$21-$F$22</f>
        <v>4091590</v>
      </c>
      <c r="G24" s="59">
        <f>$G$21-$G$22</f>
        <v>0</v>
      </c>
      <c r="H24" s="60">
        <f>$H$21-$H$22</f>
        <v>4091590</v>
      </c>
    </row>
    <row r="25" spans="1:8" ht="12.75">
      <c r="A25" s="101" t="s">
        <v>88</v>
      </c>
      <c r="B25" s="85" t="s">
        <v>30</v>
      </c>
      <c r="C25" s="37">
        <v>461381015.9</v>
      </c>
      <c r="D25" s="70"/>
      <c r="E25" s="90">
        <f>$C$25</f>
        <v>461381015.9</v>
      </c>
      <c r="F25" s="38">
        <v>307226084.74</v>
      </c>
      <c r="G25" s="71"/>
      <c r="H25" s="91">
        <f aca="true" t="shared" si="0" ref="H25:H37">F25</f>
        <v>307226084.74</v>
      </c>
    </row>
    <row r="26" spans="1:8" ht="12.75">
      <c r="A26" s="101" t="s">
        <v>165</v>
      </c>
      <c r="B26" s="85" t="s">
        <v>31</v>
      </c>
      <c r="C26" s="37">
        <v>1346720.74</v>
      </c>
      <c r="D26" s="70"/>
      <c r="E26" s="90">
        <f>$C$26</f>
        <v>1346720.74</v>
      </c>
      <c r="F26" s="38">
        <v>2298949.39</v>
      </c>
      <c r="G26" s="71"/>
      <c r="H26" s="91">
        <f t="shared" si="0"/>
        <v>2298949.39</v>
      </c>
    </row>
    <row r="27" spans="1:8" ht="22.5">
      <c r="A27" s="104" t="s">
        <v>90</v>
      </c>
      <c r="B27" s="86" t="s">
        <v>89</v>
      </c>
      <c r="C27" s="41"/>
      <c r="D27" s="72"/>
      <c r="E27" s="93">
        <f>$C$27</f>
        <v>0</v>
      </c>
      <c r="F27" s="42"/>
      <c r="G27" s="73"/>
      <c r="H27" s="92">
        <f t="shared" si="0"/>
        <v>0</v>
      </c>
    </row>
    <row r="28" spans="1:8" ht="22.5">
      <c r="A28" s="105" t="s">
        <v>91</v>
      </c>
      <c r="B28" s="85" t="s">
        <v>50</v>
      </c>
      <c r="C28" s="41">
        <v>0</v>
      </c>
      <c r="D28" s="70"/>
      <c r="E28" s="93">
        <f>$C$28</f>
        <v>0</v>
      </c>
      <c r="F28" s="42">
        <v>0</v>
      </c>
      <c r="G28" s="71"/>
      <c r="H28" s="92">
        <f t="shared" si="0"/>
        <v>0</v>
      </c>
    </row>
    <row r="29" spans="1:8" ht="22.5">
      <c r="A29" s="106" t="s">
        <v>92</v>
      </c>
      <c r="B29" s="87" t="s">
        <v>51</v>
      </c>
      <c r="C29" s="37"/>
      <c r="D29" s="70"/>
      <c r="E29" s="90">
        <f>$C$29</f>
        <v>0</v>
      </c>
      <c r="F29" s="38"/>
      <c r="G29" s="71"/>
      <c r="H29" s="91">
        <f t="shared" si="0"/>
        <v>0</v>
      </c>
    </row>
    <row r="30" spans="1:8" ht="12.75">
      <c r="A30" s="105" t="s">
        <v>179</v>
      </c>
      <c r="B30" s="118" t="s">
        <v>178</v>
      </c>
      <c r="C30" s="37"/>
      <c r="D30" s="70"/>
      <c r="E30" s="90">
        <f>$C$30</f>
        <v>0</v>
      </c>
      <c r="F30" s="38"/>
      <c r="G30" s="71"/>
      <c r="H30" s="91">
        <f t="shared" si="0"/>
        <v>0</v>
      </c>
    </row>
    <row r="31" spans="1:8" ht="12.75">
      <c r="A31" s="105" t="s">
        <v>93</v>
      </c>
      <c r="B31" s="85" t="s">
        <v>63</v>
      </c>
      <c r="C31" s="37">
        <v>34134577.42</v>
      </c>
      <c r="D31" s="70"/>
      <c r="E31" s="90">
        <f>$C$31</f>
        <v>34134577.42</v>
      </c>
      <c r="F31" s="38">
        <v>15329370.69</v>
      </c>
      <c r="G31" s="71"/>
      <c r="H31" s="91">
        <f t="shared" si="0"/>
        <v>15329370.69</v>
      </c>
    </row>
    <row r="32" spans="1:8" ht="22.5">
      <c r="A32" s="107" t="s">
        <v>90</v>
      </c>
      <c r="B32" s="85" t="s">
        <v>94</v>
      </c>
      <c r="C32" s="37">
        <v>30864426.09</v>
      </c>
      <c r="D32" s="70"/>
      <c r="E32" s="90">
        <f>$C$32</f>
        <v>30864426.09</v>
      </c>
      <c r="F32" s="38">
        <v>12059219.36</v>
      </c>
      <c r="G32" s="71"/>
      <c r="H32" s="91">
        <f t="shared" si="0"/>
        <v>12059219.36</v>
      </c>
    </row>
    <row r="33" spans="1:8" ht="12.75">
      <c r="A33" s="105" t="s">
        <v>32</v>
      </c>
      <c r="B33" s="85" t="s">
        <v>64</v>
      </c>
      <c r="C33" s="37">
        <v>0</v>
      </c>
      <c r="D33" s="70"/>
      <c r="E33" s="90">
        <f>$C$33</f>
        <v>0</v>
      </c>
      <c r="F33" s="38">
        <v>0</v>
      </c>
      <c r="G33" s="71"/>
      <c r="H33" s="91">
        <f t="shared" si="0"/>
        <v>0</v>
      </c>
    </row>
    <row r="34" spans="1:8" ht="22.5">
      <c r="A34" s="105" t="s">
        <v>95</v>
      </c>
      <c r="B34" s="85" t="s">
        <v>65</v>
      </c>
      <c r="C34" s="37">
        <v>905777541.59</v>
      </c>
      <c r="D34" s="70"/>
      <c r="E34" s="90">
        <f>$C$34</f>
        <v>905777541.59</v>
      </c>
      <c r="F34" s="38">
        <v>1253414220.31</v>
      </c>
      <c r="G34" s="71"/>
      <c r="H34" s="91">
        <f t="shared" si="0"/>
        <v>1253414220.31</v>
      </c>
    </row>
    <row r="35" spans="1:8" ht="22.5">
      <c r="A35" s="105" t="s">
        <v>66</v>
      </c>
      <c r="B35" s="86" t="s">
        <v>33</v>
      </c>
      <c r="C35" s="41">
        <v>0</v>
      </c>
      <c r="D35" s="72"/>
      <c r="E35" s="90">
        <f>$C$35</f>
        <v>0</v>
      </c>
      <c r="F35" s="42">
        <v>0</v>
      </c>
      <c r="G35" s="73"/>
      <c r="H35" s="91">
        <f t="shared" si="0"/>
        <v>0</v>
      </c>
    </row>
    <row r="36" spans="1:8" ht="12.75">
      <c r="A36" s="105" t="s">
        <v>97</v>
      </c>
      <c r="B36" s="118" t="s">
        <v>96</v>
      </c>
      <c r="C36" s="41">
        <v>42080.32</v>
      </c>
      <c r="D36" s="119"/>
      <c r="E36" s="120">
        <f>$C$36</f>
        <v>42080.32</v>
      </c>
      <c r="F36" s="41">
        <v>47466.56</v>
      </c>
      <c r="G36" s="119"/>
      <c r="H36" s="92">
        <f t="shared" si="0"/>
        <v>47466.56</v>
      </c>
    </row>
    <row r="37" spans="1:8" ht="13.5" thickBot="1">
      <c r="A37" s="105" t="s">
        <v>180</v>
      </c>
      <c r="B37" s="88" t="s">
        <v>181</v>
      </c>
      <c r="C37" s="121"/>
      <c r="D37" s="122"/>
      <c r="E37" s="123">
        <f>$C$37</f>
        <v>0</v>
      </c>
      <c r="F37" s="121"/>
      <c r="G37" s="122"/>
      <c r="H37" s="124">
        <f t="shared" si="0"/>
        <v>0</v>
      </c>
    </row>
    <row r="38" spans="1:8" ht="34.5" thickBot="1">
      <c r="A38" s="108" t="s">
        <v>182</v>
      </c>
      <c r="B38" s="89" t="s">
        <v>35</v>
      </c>
      <c r="C38" s="54">
        <f aca="true" t="shared" si="1" ref="C38:H38">C20+C24+C25+C26+C28+C30+C31+C33+C34+C35+C36+C37</f>
        <v>1440292839.09</v>
      </c>
      <c r="D38" s="54">
        <f t="shared" si="1"/>
        <v>0</v>
      </c>
      <c r="E38" s="54">
        <f t="shared" si="1"/>
        <v>1440292839.09</v>
      </c>
      <c r="F38" s="54">
        <f t="shared" si="1"/>
        <v>1719738050.36</v>
      </c>
      <c r="G38" s="54">
        <f t="shared" si="1"/>
        <v>0</v>
      </c>
      <c r="H38" s="55">
        <f t="shared" si="1"/>
        <v>1719738050.36</v>
      </c>
    </row>
    <row r="39" spans="1:8" ht="12.75">
      <c r="A39" s="21"/>
      <c r="B39" s="19"/>
      <c r="C39" s="22"/>
      <c r="D39" s="22"/>
      <c r="E39" s="22"/>
      <c r="F39" s="22"/>
      <c r="H39" s="26" t="s">
        <v>56</v>
      </c>
    </row>
    <row r="40" spans="1:8" ht="12.75">
      <c r="A40" s="146" t="s">
        <v>7</v>
      </c>
      <c r="B40" s="130" t="s">
        <v>8</v>
      </c>
      <c r="C40" s="140" t="s">
        <v>9</v>
      </c>
      <c r="D40" s="141"/>
      <c r="E40" s="142"/>
      <c r="F40" s="128" t="s">
        <v>10</v>
      </c>
      <c r="G40" s="129"/>
      <c r="H40" s="129"/>
    </row>
    <row r="41" spans="1:8" ht="12.75">
      <c r="A41" s="147"/>
      <c r="B41" s="131"/>
      <c r="C41" s="15" t="s">
        <v>11</v>
      </c>
      <c r="D41" s="15" t="s">
        <v>12</v>
      </c>
      <c r="E41" s="134" t="s">
        <v>13</v>
      </c>
      <c r="F41" s="2" t="s">
        <v>11</v>
      </c>
      <c r="G41" s="16" t="s">
        <v>12</v>
      </c>
      <c r="H41" s="125" t="s">
        <v>13</v>
      </c>
    </row>
    <row r="42" spans="1:8" ht="12.75">
      <c r="A42" s="147"/>
      <c r="B42" s="131"/>
      <c r="C42" s="15" t="s">
        <v>14</v>
      </c>
      <c r="D42" s="15" t="s">
        <v>15</v>
      </c>
      <c r="E42" s="135"/>
      <c r="F42" s="1" t="s">
        <v>14</v>
      </c>
      <c r="G42" s="15" t="s">
        <v>15</v>
      </c>
      <c r="H42" s="126"/>
    </row>
    <row r="43" spans="1:8" ht="12.75">
      <c r="A43" s="148"/>
      <c r="B43" s="132"/>
      <c r="C43" s="15" t="s">
        <v>16</v>
      </c>
      <c r="D43" s="15" t="s">
        <v>17</v>
      </c>
      <c r="E43" s="136"/>
      <c r="F43" s="1" t="s">
        <v>16</v>
      </c>
      <c r="G43" s="15" t="s">
        <v>17</v>
      </c>
      <c r="H43" s="127"/>
    </row>
    <row r="44" spans="1:8" ht="13.5" thickBot="1">
      <c r="A44" s="17">
        <v>1</v>
      </c>
      <c r="B44" s="32" t="s">
        <v>18</v>
      </c>
      <c r="C44" s="35">
        <v>3</v>
      </c>
      <c r="D44" s="35">
        <v>4</v>
      </c>
      <c r="E44" s="35">
        <v>5</v>
      </c>
      <c r="F44" s="35">
        <v>6</v>
      </c>
      <c r="G44" s="35">
        <v>7</v>
      </c>
      <c r="H44" s="36">
        <v>8</v>
      </c>
    </row>
    <row r="45" spans="1:8" ht="12.75">
      <c r="A45" s="99" t="s">
        <v>34</v>
      </c>
      <c r="B45" s="74"/>
      <c r="C45" s="62"/>
      <c r="D45" s="62"/>
      <c r="E45" s="62"/>
      <c r="F45" s="62"/>
      <c r="G45" s="62"/>
      <c r="H45" s="63"/>
    </row>
    <row r="46" spans="1:8" ht="12.75">
      <c r="A46" s="101" t="s">
        <v>98</v>
      </c>
      <c r="B46" s="80" t="s">
        <v>67</v>
      </c>
      <c r="C46" s="59">
        <f aca="true" t="shared" si="2" ref="C46:H46">C47+C48+C52</f>
        <v>0</v>
      </c>
      <c r="D46" s="59">
        <f t="shared" si="2"/>
        <v>11282277.66</v>
      </c>
      <c r="E46" s="59">
        <f t="shared" si="2"/>
        <v>11282277.66</v>
      </c>
      <c r="F46" s="59">
        <f t="shared" si="2"/>
        <v>0</v>
      </c>
      <c r="G46" s="59">
        <f t="shared" si="2"/>
        <v>1579318.23</v>
      </c>
      <c r="H46" s="60">
        <f t="shared" si="2"/>
        <v>1579318.23</v>
      </c>
    </row>
    <row r="47" spans="1:8" ht="33.75">
      <c r="A47" s="104" t="s">
        <v>99</v>
      </c>
      <c r="B47" s="80" t="s">
        <v>68</v>
      </c>
      <c r="C47" s="37"/>
      <c r="D47" s="39">
        <v>11282277.66</v>
      </c>
      <c r="E47" s="90">
        <f>$D$47+$C$47</f>
        <v>11282277.66</v>
      </c>
      <c r="F47" s="38"/>
      <c r="G47" s="40">
        <v>1579318.23</v>
      </c>
      <c r="H47" s="91">
        <f aca="true" t="shared" si="3" ref="H47:H69">SUM(F47:G47)</f>
        <v>1579318.23</v>
      </c>
    </row>
    <row r="48" spans="1:8" ht="12.75">
      <c r="A48" s="102" t="s">
        <v>100</v>
      </c>
      <c r="B48" s="80" t="s">
        <v>69</v>
      </c>
      <c r="C48" s="37"/>
      <c r="D48" s="39"/>
      <c r="E48" s="90">
        <f>$D$48+$C$48</f>
        <v>0</v>
      </c>
      <c r="F48" s="38"/>
      <c r="G48" s="44"/>
      <c r="H48" s="91">
        <f t="shared" si="3"/>
        <v>0</v>
      </c>
    </row>
    <row r="49" spans="1:8" ht="22.5">
      <c r="A49" s="102" t="s">
        <v>103</v>
      </c>
      <c r="B49" s="80" t="s">
        <v>101</v>
      </c>
      <c r="C49" s="37"/>
      <c r="D49" s="39"/>
      <c r="E49" s="90">
        <f>$D$49+$C$49</f>
        <v>0</v>
      </c>
      <c r="F49" s="38"/>
      <c r="G49" s="44"/>
      <c r="H49" s="91">
        <f t="shared" si="3"/>
        <v>0</v>
      </c>
    </row>
    <row r="50" spans="1:8" ht="22.5">
      <c r="A50" s="109" t="s">
        <v>107</v>
      </c>
      <c r="B50" s="80" t="s">
        <v>102</v>
      </c>
      <c r="C50" s="37"/>
      <c r="D50" s="39"/>
      <c r="E50" s="90">
        <f>$D$50+$C$50</f>
        <v>0</v>
      </c>
      <c r="F50" s="38"/>
      <c r="G50" s="44"/>
      <c r="H50" s="91">
        <f t="shared" si="3"/>
        <v>0</v>
      </c>
    </row>
    <row r="51" spans="1:8" ht="22.5">
      <c r="A51" s="104" t="s">
        <v>183</v>
      </c>
      <c r="B51" s="80" t="s">
        <v>104</v>
      </c>
      <c r="C51" s="37"/>
      <c r="D51" s="39"/>
      <c r="E51" s="90">
        <f>$D$51+$C$51</f>
        <v>0</v>
      </c>
      <c r="F51" s="38"/>
      <c r="G51" s="44"/>
      <c r="H51" s="91">
        <f t="shared" si="3"/>
        <v>0</v>
      </c>
    </row>
    <row r="52" spans="1:8" ht="12.75">
      <c r="A52" s="104" t="s">
        <v>106</v>
      </c>
      <c r="B52" s="80" t="s">
        <v>105</v>
      </c>
      <c r="C52" s="37"/>
      <c r="D52" s="39"/>
      <c r="E52" s="90">
        <f>$D$52+$C$52</f>
        <v>0</v>
      </c>
      <c r="F52" s="38"/>
      <c r="G52" s="44"/>
      <c r="H52" s="91">
        <f t="shared" si="3"/>
        <v>0</v>
      </c>
    </row>
    <row r="53" spans="1:8" ht="22.5">
      <c r="A53" s="101" t="s">
        <v>108</v>
      </c>
      <c r="B53" s="80" t="s">
        <v>36</v>
      </c>
      <c r="C53" s="37">
        <v>99895165.06</v>
      </c>
      <c r="D53" s="39">
        <v>0</v>
      </c>
      <c r="E53" s="90">
        <f>$D$53+$C$53</f>
        <v>99895165.06</v>
      </c>
      <c r="F53" s="38">
        <v>41474744.52</v>
      </c>
      <c r="G53" s="44">
        <v>0</v>
      </c>
      <c r="H53" s="91">
        <f t="shared" si="3"/>
        <v>41474744.52</v>
      </c>
    </row>
    <row r="54" spans="1:8" ht="22.5">
      <c r="A54" s="102" t="s">
        <v>166</v>
      </c>
      <c r="B54" s="87" t="s">
        <v>37</v>
      </c>
      <c r="C54" s="37"/>
      <c r="D54" s="39"/>
      <c r="E54" s="90">
        <f>$D$54+$C$54</f>
        <v>0</v>
      </c>
      <c r="F54" s="38"/>
      <c r="G54" s="39"/>
      <c r="H54" s="91">
        <f t="shared" si="3"/>
        <v>0</v>
      </c>
    </row>
    <row r="55" spans="1:8" ht="22.5">
      <c r="A55" s="103" t="s">
        <v>110</v>
      </c>
      <c r="B55" s="85" t="s">
        <v>109</v>
      </c>
      <c r="C55" s="37">
        <v>0</v>
      </c>
      <c r="D55" s="39">
        <v>0</v>
      </c>
      <c r="E55" s="90">
        <f>$D$55+$C$55</f>
        <v>0</v>
      </c>
      <c r="F55" s="38">
        <v>0</v>
      </c>
      <c r="G55" s="39">
        <v>0</v>
      </c>
      <c r="H55" s="91">
        <f t="shared" si="3"/>
        <v>0</v>
      </c>
    </row>
    <row r="56" spans="1:8" ht="22.5">
      <c r="A56" s="102" t="s">
        <v>167</v>
      </c>
      <c r="B56" s="86" t="s">
        <v>111</v>
      </c>
      <c r="C56" s="41"/>
      <c r="D56" s="47"/>
      <c r="E56" s="90">
        <f>$D$56+$C$56</f>
        <v>0</v>
      </c>
      <c r="F56" s="42"/>
      <c r="G56" s="47"/>
      <c r="H56" s="94">
        <f t="shared" si="3"/>
        <v>0</v>
      </c>
    </row>
    <row r="57" spans="1:8" ht="12.75">
      <c r="A57" s="110" t="s">
        <v>113</v>
      </c>
      <c r="B57" s="80" t="s">
        <v>38</v>
      </c>
      <c r="C57" s="41">
        <v>0</v>
      </c>
      <c r="D57" s="47">
        <v>0</v>
      </c>
      <c r="E57" s="90">
        <f>$D$57+$C$57</f>
        <v>0</v>
      </c>
      <c r="F57" s="42">
        <v>0</v>
      </c>
      <c r="G57" s="47">
        <v>0</v>
      </c>
      <c r="H57" s="94">
        <f t="shared" si="3"/>
        <v>0</v>
      </c>
    </row>
    <row r="58" spans="1:8" ht="22.5">
      <c r="A58" s="102" t="s">
        <v>92</v>
      </c>
      <c r="B58" s="80" t="s">
        <v>112</v>
      </c>
      <c r="C58" s="41"/>
      <c r="D58" s="47"/>
      <c r="E58" s="90">
        <f>$D$58+$C$58</f>
        <v>0</v>
      </c>
      <c r="F58" s="42"/>
      <c r="G58" s="47"/>
      <c r="H58" s="94">
        <f t="shared" si="3"/>
        <v>0</v>
      </c>
    </row>
    <row r="59" spans="1:8" ht="12.75">
      <c r="A59" s="102" t="s">
        <v>114</v>
      </c>
      <c r="B59" s="81" t="s">
        <v>115</v>
      </c>
      <c r="C59" s="41">
        <v>130667462.76</v>
      </c>
      <c r="D59" s="47"/>
      <c r="E59" s="90">
        <f>$D$59+$C$59</f>
        <v>130667462.76</v>
      </c>
      <c r="F59" s="42">
        <v>137249152.52</v>
      </c>
      <c r="G59" s="47"/>
      <c r="H59" s="94">
        <f t="shared" si="3"/>
        <v>137249152.52</v>
      </c>
    </row>
    <row r="60" spans="1:8" ht="22.5">
      <c r="A60" s="102" t="s">
        <v>92</v>
      </c>
      <c r="B60" s="81" t="s">
        <v>116</v>
      </c>
      <c r="C60" s="41">
        <v>130667462.76</v>
      </c>
      <c r="D60" s="47"/>
      <c r="E60" s="90">
        <f>$D$60+$C$60</f>
        <v>130667462.76</v>
      </c>
      <c r="F60" s="42">
        <v>137249152.52</v>
      </c>
      <c r="G60" s="47"/>
      <c r="H60" s="94">
        <f t="shared" si="3"/>
        <v>137249152.52</v>
      </c>
    </row>
    <row r="61" spans="1:8" ht="22.5">
      <c r="A61" s="110" t="s">
        <v>119</v>
      </c>
      <c r="B61" s="80" t="s">
        <v>117</v>
      </c>
      <c r="C61" s="41">
        <v>45787653.12</v>
      </c>
      <c r="D61" s="47"/>
      <c r="E61" s="90">
        <f>$D$61+$C$61</f>
        <v>45787653.12</v>
      </c>
      <c r="F61" s="42">
        <v>34484063.06</v>
      </c>
      <c r="G61" s="47"/>
      <c r="H61" s="94">
        <f t="shared" si="3"/>
        <v>34484063.06</v>
      </c>
    </row>
    <row r="62" spans="1:8" ht="22.5">
      <c r="A62" s="102" t="s">
        <v>120</v>
      </c>
      <c r="B62" s="80" t="s">
        <v>118</v>
      </c>
      <c r="C62" s="41"/>
      <c r="D62" s="47"/>
      <c r="E62" s="90">
        <f>$D$62+$C$62</f>
        <v>0</v>
      </c>
      <c r="F62" s="42"/>
      <c r="G62" s="47"/>
      <c r="H62" s="94">
        <f t="shared" si="3"/>
        <v>0</v>
      </c>
    </row>
    <row r="63" spans="1:8" ht="22.5">
      <c r="A63" s="103" t="s">
        <v>121</v>
      </c>
      <c r="B63" s="80" t="s">
        <v>39</v>
      </c>
      <c r="C63" s="41">
        <v>9966143.22</v>
      </c>
      <c r="D63" s="47"/>
      <c r="E63" s="90">
        <f>$D$63+$C$63</f>
        <v>9966143.22</v>
      </c>
      <c r="F63" s="42">
        <v>342304.56</v>
      </c>
      <c r="G63" s="47"/>
      <c r="H63" s="94">
        <f t="shared" si="3"/>
        <v>342304.56</v>
      </c>
    </row>
    <row r="64" spans="1:8" ht="22.5">
      <c r="A64" s="104" t="s">
        <v>120</v>
      </c>
      <c r="B64" s="80" t="s">
        <v>122</v>
      </c>
      <c r="C64" s="41"/>
      <c r="D64" s="47"/>
      <c r="E64" s="90">
        <f>$D$64+$C$64</f>
        <v>0</v>
      </c>
      <c r="F64" s="42"/>
      <c r="G64" s="47"/>
      <c r="H64" s="94">
        <f t="shared" si="3"/>
        <v>0</v>
      </c>
    </row>
    <row r="65" spans="1:8" ht="12.75">
      <c r="A65" s="111" t="s">
        <v>123</v>
      </c>
      <c r="B65" s="80" t="s">
        <v>124</v>
      </c>
      <c r="C65" s="41"/>
      <c r="D65" s="47"/>
      <c r="E65" s="90">
        <f>$D$65+$C$65</f>
        <v>0</v>
      </c>
      <c r="F65" s="42"/>
      <c r="G65" s="47"/>
      <c r="H65" s="94">
        <f t="shared" si="3"/>
        <v>0</v>
      </c>
    </row>
    <row r="66" spans="1:8" ht="22.5">
      <c r="A66" s="112" t="s">
        <v>92</v>
      </c>
      <c r="B66" s="80" t="s">
        <v>125</v>
      </c>
      <c r="C66" s="41"/>
      <c r="D66" s="47"/>
      <c r="E66" s="90">
        <f>$D$66+$C$66</f>
        <v>0</v>
      </c>
      <c r="F66" s="42"/>
      <c r="G66" s="47"/>
      <c r="H66" s="94">
        <f t="shared" si="3"/>
        <v>0</v>
      </c>
    </row>
    <row r="67" spans="1:8" ht="12.75">
      <c r="A67" s="113" t="s">
        <v>128</v>
      </c>
      <c r="B67" s="80" t="s">
        <v>126</v>
      </c>
      <c r="C67" s="41"/>
      <c r="D67" s="47"/>
      <c r="E67" s="90">
        <f>$D$67+$C$67</f>
        <v>0</v>
      </c>
      <c r="F67" s="42"/>
      <c r="G67" s="47"/>
      <c r="H67" s="94">
        <f t="shared" si="3"/>
        <v>0</v>
      </c>
    </row>
    <row r="68" spans="1:8" ht="22.5">
      <c r="A68" s="102" t="s">
        <v>74</v>
      </c>
      <c r="B68" s="80" t="s">
        <v>127</v>
      </c>
      <c r="C68" s="41"/>
      <c r="D68" s="47"/>
      <c r="E68" s="90">
        <f>$D$68+$C$68</f>
        <v>0</v>
      </c>
      <c r="F68" s="42"/>
      <c r="G68" s="47"/>
      <c r="H68" s="94">
        <f t="shared" si="3"/>
        <v>0</v>
      </c>
    </row>
    <row r="69" spans="1:8" ht="13.5" thickBot="1">
      <c r="A69" s="110" t="s">
        <v>168</v>
      </c>
      <c r="B69" s="80" t="s">
        <v>40</v>
      </c>
      <c r="C69" s="41">
        <v>18595056.78</v>
      </c>
      <c r="D69" s="47">
        <v>0</v>
      </c>
      <c r="E69" s="90">
        <f>$D$69+$C$69</f>
        <v>18595056.78</v>
      </c>
      <c r="F69" s="42">
        <v>0</v>
      </c>
      <c r="G69" s="47">
        <v>0</v>
      </c>
      <c r="H69" s="94">
        <f t="shared" si="3"/>
        <v>0</v>
      </c>
    </row>
    <row r="70" spans="1:8" ht="23.25" thickBot="1">
      <c r="A70" s="114" t="s">
        <v>129</v>
      </c>
      <c r="B70" s="83" t="s">
        <v>130</v>
      </c>
      <c r="C70" s="54">
        <f aca="true" t="shared" si="4" ref="C70:H70">C46+C53+C55+C57+C59+C61+C63+C65+C67+C69</f>
        <v>304911480.94</v>
      </c>
      <c r="D70" s="54">
        <f t="shared" si="4"/>
        <v>11282277.66</v>
      </c>
      <c r="E70" s="54">
        <f t="shared" si="4"/>
        <v>316193758.6</v>
      </c>
      <c r="F70" s="54">
        <f t="shared" si="4"/>
        <v>213550264.66</v>
      </c>
      <c r="G70" s="54">
        <f t="shared" si="4"/>
        <v>1579318.23</v>
      </c>
      <c r="H70" s="55">
        <f t="shared" si="4"/>
        <v>215129582.89</v>
      </c>
    </row>
    <row r="71" spans="1:8" ht="19.5" customHeight="1" thickBot="1">
      <c r="A71" s="114" t="s">
        <v>132</v>
      </c>
      <c r="B71" s="83" t="s">
        <v>131</v>
      </c>
      <c r="C71" s="97">
        <f>$C$38+$C$70</f>
        <v>1745204320.03</v>
      </c>
      <c r="D71" s="97">
        <f>$D$38+$D$70</f>
        <v>11282277.66</v>
      </c>
      <c r="E71" s="97">
        <f>$E$38+$E$70</f>
        <v>1756486597.69</v>
      </c>
      <c r="F71" s="97">
        <f>$F$38+$F$70</f>
        <v>1933288315.02</v>
      </c>
      <c r="G71" s="97">
        <f>$G$38+$G$70</f>
        <v>1579318.23</v>
      </c>
      <c r="H71" s="98">
        <f>$H$38+$H$70</f>
        <v>1934867633.25</v>
      </c>
    </row>
    <row r="72" spans="1:8" ht="12.75">
      <c r="A72" s="20"/>
      <c r="B72" s="23"/>
      <c r="C72" s="24"/>
      <c r="D72" s="24"/>
      <c r="E72" s="24"/>
      <c r="F72" s="24"/>
      <c r="H72" s="26" t="s">
        <v>133</v>
      </c>
    </row>
    <row r="73" spans="1:8" ht="12.75">
      <c r="A73" s="146" t="s">
        <v>41</v>
      </c>
      <c r="B73" s="130" t="s">
        <v>8</v>
      </c>
      <c r="C73" s="140" t="s">
        <v>9</v>
      </c>
      <c r="D73" s="141"/>
      <c r="E73" s="142"/>
      <c r="F73" s="128" t="s">
        <v>10</v>
      </c>
      <c r="G73" s="129"/>
      <c r="H73" s="129"/>
    </row>
    <row r="74" spans="1:8" ht="12.75">
      <c r="A74" s="147"/>
      <c r="B74" s="131"/>
      <c r="C74" s="15" t="s">
        <v>11</v>
      </c>
      <c r="D74" s="15" t="s">
        <v>12</v>
      </c>
      <c r="E74" s="134" t="s">
        <v>13</v>
      </c>
      <c r="F74" s="2" t="s">
        <v>11</v>
      </c>
      <c r="G74" s="16" t="s">
        <v>12</v>
      </c>
      <c r="H74" s="125" t="s">
        <v>13</v>
      </c>
    </row>
    <row r="75" spans="1:8" ht="12.75">
      <c r="A75" s="147"/>
      <c r="B75" s="131"/>
      <c r="C75" s="15" t="s">
        <v>14</v>
      </c>
      <c r="D75" s="15" t="s">
        <v>15</v>
      </c>
      <c r="E75" s="135"/>
      <c r="F75" s="1" t="s">
        <v>14</v>
      </c>
      <c r="G75" s="15" t="s">
        <v>15</v>
      </c>
      <c r="H75" s="126"/>
    </row>
    <row r="76" spans="1:8" ht="12.75">
      <c r="A76" s="148"/>
      <c r="B76" s="132"/>
      <c r="C76" s="15" t="s">
        <v>16</v>
      </c>
      <c r="D76" s="15" t="s">
        <v>17</v>
      </c>
      <c r="E76" s="136"/>
      <c r="F76" s="1" t="s">
        <v>16</v>
      </c>
      <c r="G76" s="15" t="s">
        <v>17</v>
      </c>
      <c r="H76" s="127"/>
    </row>
    <row r="77" spans="1:8" ht="13.5" thickBot="1">
      <c r="A77" s="17">
        <v>1</v>
      </c>
      <c r="B77" s="18" t="s">
        <v>18</v>
      </c>
      <c r="C77" s="35">
        <v>3</v>
      </c>
      <c r="D77" s="35">
        <v>4</v>
      </c>
      <c r="E77" s="35">
        <v>5</v>
      </c>
      <c r="F77" s="35">
        <v>6</v>
      </c>
      <c r="G77" s="35">
        <v>7</v>
      </c>
      <c r="H77" s="36">
        <v>8</v>
      </c>
    </row>
    <row r="78" spans="1:8" ht="12.75">
      <c r="A78" s="115" t="s">
        <v>42</v>
      </c>
      <c r="B78" s="75"/>
      <c r="C78" s="51"/>
      <c r="D78" s="51"/>
      <c r="E78" s="51"/>
      <c r="F78" s="51"/>
      <c r="G78" s="51"/>
      <c r="H78" s="52"/>
    </row>
    <row r="79" spans="1:8" ht="22.5">
      <c r="A79" s="110" t="s">
        <v>134</v>
      </c>
      <c r="B79" s="80" t="s">
        <v>135</v>
      </c>
      <c r="C79" s="37">
        <v>54900000</v>
      </c>
      <c r="D79" s="76"/>
      <c r="E79" s="90">
        <f>SUM(C79:D79)</f>
        <v>54900000</v>
      </c>
      <c r="F79" s="38">
        <v>54900000</v>
      </c>
      <c r="G79" s="76"/>
      <c r="H79" s="91">
        <f>SUM(F79:G79)</f>
        <v>54900000</v>
      </c>
    </row>
    <row r="80" spans="1:8" ht="22.5">
      <c r="A80" s="104" t="s">
        <v>92</v>
      </c>
      <c r="B80" s="80" t="s">
        <v>136</v>
      </c>
      <c r="C80" s="37">
        <v>54900000</v>
      </c>
      <c r="D80" s="64"/>
      <c r="E80" s="90">
        <f>SUM(C80:D80)</f>
        <v>54900000</v>
      </c>
      <c r="F80" s="38">
        <v>54900000</v>
      </c>
      <c r="G80" s="77"/>
      <c r="H80" s="91">
        <f>SUM(F80:G80)</f>
        <v>54900000</v>
      </c>
    </row>
    <row r="81" spans="1:8" ht="24" customHeight="1">
      <c r="A81" s="101" t="s">
        <v>138</v>
      </c>
      <c r="B81" s="80" t="s">
        <v>137</v>
      </c>
      <c r="C81" s="37">
        <v>4224762.74</v>
      </c>
      <c r="D81" s="37"/>
      <c r="E81" s="90">
        <f>SUM(C81:D81)</f>
        <v>4224762.74</v>
      </c>
      <c r="F81" s="38">
        <v>1673462.14</v>
      </c>
      <c r="G81" s="38"/>
      <c r="H81" s="91">
        <f>SUM(F81:G81)</f>
        <v>1673462.14</v>
      </c>
    </row>
    <row r="82" spans="1:8" ht="22.5">
      <c r="A82" s="104" t="s">
        <v>120</v>
      </c>
      <c r="B82" s="80" t="s">
        <v>139</v>
      </c>
      <c r="C82" s="37"/>
      <c r="D82" s="37"/>
      <c r="E82" s="90">
        <f>SUM(C82:D82)</f>
        <v>0</v>
      </c>
      <c r="F82" s="38"/>
      <c r="G82" s="38"/>
      <c r="H82" s="91">
        <f>SUM(F82:G82)</f>
        <v>0</v>
      </c>
    </row>
    <row r="83" spans="1:8" ht="12.75">
      <c r="A83" s="103" t="s">
        <v>141</v>
      </c>
      <c r="B83" s="80" t="s">
        <v>140</v>
      </c>
      <c r="C83" s="37">
        <v>72697507.75</v>
      </c>
      <c r="D83" s="64"/>
      <c r="E83" s="90">
        <f>SUM(C83:D83)</f>
        <v>72697507.75</v>
      </c>
      <c r="F83" s="38">
        <v>1077495.72</v>
      </c>
      <c r="G83" s="77"/>
      <c r="H83" s="91">
        <f>SUM(F83:G83)</f>
        <v>1077495.72</v>
      </c>
    </row>
    <row r="84" spans="1:8" ht="12.75">
      <c r="A84" s="103" t="s">
        <v>143</v>
      </c>
      <c r="B84" s="80" t="s">
        <v>142</v>
      </c>
      <c r="C84" s="59">
        <f aca="true" t="shared" si="5" ref="C84:H84">C85+C86+C87+C88+C89+C90</f>
        <v>0</v>
      </c>
      <c r="D84" s="59">
        <f t="shared" si="5"/>
        <v>11282277.66</v>
      </c>
      <c r="E84" s="59">
        <f t="shared" si="5"/>
        <v>11282277.66</v>
      </c>
      <c r="F84" s="59">
        <f t="shared" si="5"/>
        <v>0</v>
      </c>
      <c r="G84" s="59">
        <f t="shared" si="5"/>
        <v>1579318.23</v>
      </c>
      <c r="H84" s="58">
        <f t="shared" si="5"/>
        <v>1579318.23</v>
      </c>
    </row>
    <row r="85" spans="1:8" ht="33.75">
      <c r="A85" s="102" t="s">
        <v>144</v>
      </c>
      <c r="B85" s="80" t="s">
        <v>145</v>
      </c>
      <c r="C85" s="64"/>
      <c r="D85" s="39">
        <v>11282277.66</v>
      </c>
      <c r="E85" s="90">
        <f>D85</f>
        <v>11282277.66</v>
      </c>
      <c r="F85" s="65"/>
      <c r="G85" s="44">
        <v>1579318.23</v>
      </c>
      <c r="H85" s="91">
        <f>G85</f>
        <v>1579318.23</v>
      </c>
    </row>
    <row r="86" spans="1:8" ht="12.75">
      <c r="A86" s="102" t="s">
        <v>146</v>
      </c>
      <c r="B86" s="80" t="s">
        <v>149</v>
      </c>
      <c r="C86" s="37"/>
      <c r="D86" s="64"/>
      <c r="E86" s="90">
        <f aca="true" t="shared" si="6" ref="E86:E94">SUM(C86:D86)</f>
        <v>0</v>
      </c>
      <c r="F86" s="38"/>
      <c r="G86" s="77"/>
      <c r="H86" s="91">
        <f aca="true" t="shared" si="7" ref="H86:H94">SUM(F86:G86)</f>
        <v>0</v>
      </c>
    </row>
    <row r="87" spans="1:8" ht="12.75">
      <c r="A87" s="102" t="s">
        <v>147</v>
      </c>
      <c r="B87" s="80" t="s">
        <v>150</v>
      </c>
      <c r="C87" s="37"/>
      <c r="D87" s="64"/>
      <c r="E87" s="90">
        <f t="shared" si="6"/>
        <v>0</v>
      </c>
      <c r="F87" s="38"/>
      <c r="G87" s="77"/>
      <c r="H87" s="91">
        <f t="shared" si="7"/>
        <v>0</v>
      </c>
    </row>
    <row r="88" spans="1:8" ht="12.75">
      <c r="A88" s="102" t="s">
        <v>148</v>
      </c>
      <c r="B88" s="80" t="s">
        <v>151</v>
      </c>
      <c r="C88" s="37"/>
      <c r="D88" s="64"/>
      <c r="E88" s="90">
        <f t="shared" si="6"/>
        <v>0</v>
      </c>
      <c r="F88" s="38"/>
      <c r="G88" s="77"/>
      <c r="H88" s="91">
        <f t="shared" si="7"/>
        <v>0</v>
      </c>
    </row>
    <row r="89" spans="1:8" ht="22.5">
      <c r="A89" s="102" t="s">
        <v>184</v>
      </c>
      <c r="B89" s="80" t="s">
        <v>186</v>
      </c>
      <c r="C89" s="37"/>
      <c r="D89" s="64"/>
      <c r="E89" s="90">
        <f t="shared" si="6"/>
        <v>0</v>
      </c>
      <c r="F89" s="38"/>
      <c r="G89" s="77"/>
      <c r="H89" s="91">
        <f t="shared" si="7"/>
        <v>0</v>
      </c>
    </row>
    <row r="90" spans="1:8" ht="22.5">
      <c r="A90" s="102" t="s">
        <v>185</v>
      </c>
      <c r="B90" s="80" t="s">
        <v>187</v>
      </c>
      <c r="C90" s="37"/>
      <c r="D90" s="64"/>
      <c r="E90" s="90">
        <f t="shared" si="6"/>
        <v>0</v>
      </c>
      <c r="F90" s="38"/>
      <c r="G90" s="77"/>
      <c r="H90" s="91">
        <f t="shared" si="7"/>
        <v>0</v>
      </c>
    </row>
    <row r="91" spans="1:8" ht="22.5">
      <c r="A91" s="103" t="s">
        <v>152</v>
      </c>
      <c r="B91" s="80" t="s">
        <v>43</v>
      </c>
      <c r="C91" s="37">
        <v>15308186.49</v>
      </c>
      <c r="D91" s="37"/>
      <c r="E91" s="90">
        <f t="shared" si="6"/>
        <v>15308186.49</v>
      </c>
      <c r="F91" s="38">
        <v>2096655.76</v>
      </c>
      <c r="G91" s="38"/>
      <c r="H91" s="91">
        <f t="shared" si="7"/>
        <v>2096655.76</v>
      </c>
    </row>
    <row r="92" spans="1:8" ht="22.5">
      <c r="A92" s="102" t="s">
        <v>120</v>
      </c>
      <c r="B92" s="80" t="s">
        <v>70</v>
      </c>
      <c r="C92" s="37"/>
      <c r="D92" s="37"/>
      <c r="E92" s="90">
        <f t="shared" si="6"/>
        <v>0</v>
      </c>
      <c r="F92" s="38"/>
      <c r="G92" s="38"/>
      <c r="H92" s="91">
        <f t="shared" si="7"/>
        <v>0</v>
      </c>
    </row>
    <row r="93" spans="1:8" ht="19.5" customHeight="1">
      <c r="A93" s="110" t="s">
        <v>153</v>
      </c>
      <c r="B93" s="81" t="s">
        <v>44</v>
      </c>
      <c r="C93" s="37">
        <v>728430.96</v>
      </c>
      <c r="D93" s="64"/>
      <c r="E93" s="90">
        <f t="shared" si="6"/>
        <v>728430.96</v>
      </c>
      <c r="F93" s="38">
        <v>262432.5</v>
      </c>
      <c r="G93" s="77"/>
      <c r="H93" s="91">
        <f t="shared" si="7"/>
        <v>262432.5</v>
      </c>
    </row>
    <row r="94" spans="1:8" ht="13.5" thickBot="1">
      <c r="A94" s="110" t="s">
        <v>154</v>
      </c>
      <c r="B94" s="82" t="s">
        <v>155</v>
      </c>
      <c r="C94" s="37"/>
      <c r="D94" s="64"/>
      <c r="E94" s="90">
        <f t="shared" si="6"/>
        <v>0</v>
      </c>
      <c r="F94" s="38"/>
      <c r="G94" s="77"/>
      <c r="H94" s="91">
        <f t="shared" si="7"/>
        <v>0</v>
      </c>
    </row>
    <row r="95" spans="1:8" ht="26.25" customHeight="1" thickBot="1">
      <c r="A95" s="114" t="s">
        <v>157</v>
      </c>
      <c r="B95" s="83" t="s">
        <v>156</v>
      </c>
      <c r="C95" s="54">
        <f>$C$79+$C$81+$C$83+$C$84+$C$91+$C$93+$C$94</f>
        <v>147858887.94</v>
      </c>
      <c r="D95" s="54">
        <f>$D$79+$D$81+$D$83+$D$84+$D$91+$D$93+$D$94</f>
        <v>11282277.66</v>
      </c>
      <c r="E95" s="54">
        <f>$E$79+$E$81+$E$83+$E$84+$E$91+$E$93+$E$94</f>
        <v>159141165.6</v>
      </c>
      <c r="F95" s="54">
        <f>$F$79+$F$81+$F$83+$F$84+$F$91+$F$93+$F$94</f>
        <v>60010046.12</v>
      </c>
      <c r="G95" s="54">
        <f>$G$79+$G$81+$G$83+$G$84+$G$91+$G$93+$G$94</f>
        <v>1579318.23</v>
      </c>
      <c r="H95" s="55">
        <f>$H$79+$H$81+$H$83+$H$84+$H$91+$H$93+$H$94</f>
        <v>61589364.35</v>
      </c>
    </row>
    <row r="96" spans="1:8" ht="12.75">
      <c r="A96" s="99" t="s">
        <v>45</v>
      </c>
      <c r="B96" s="84"/>
      <c r="C96" s="66"/>
      <c r="D96" s="67"/>
      <c r="E96" s="66"/>
      <c r="F96" s="66"/>
      <c r="G96" s="67"/>
      <c r="H96" s="68"/>
    </row>
    <row r="97" spans="1:8" ht="12.75">
      <c r="A97" s="101" t="s">
        <v>158</v>
      </c>
      <c r="B97" s="80" t="s">
        <v>159</v>
      </c>
      <c r="C97" s="56">
        <f aca="true" t="shared" si="8" ref="C97:H97">C98+C99</f>
        <v>1597345432.09</v>
      </c>
      <c r="D97" s="56">
        <f t="shared" si="8"/>
        <v>0</v>
      </c>
      <c r="E97" s="56">
        <f t="shared" si="8"/>
        <v>1597345432.09</v>
      </c>
      <c r="F97" s="56">
        <f t="shared" si="8"/>
        <v>1873278268.9</v>
      </c>
      <c r="G97" s="56">
        <f t="shared" si="8"/>
        <v>0</v>
      </c>
      <c r="H97" s="117">
        <f t="shared" si="8"/>
        <v>1873278268.9</v>
      </c>
    </row>
    <row r="98" spans="1:8" ht="19.5" customHeight="1">
      <c r="A98" s="103" t="s">
        <v>160</v>
      </c>
      <c r="B98" s="80" t="s">
        <v>76</v>
      </c>
      <c r="C98" s="50">
        <v>1497450267.03</v>
      </c>
      <c r="D98" s="50"/>
      <c r="E98" s="90">
        <f>SUM(C98:D98)</f>
        <v>1497450267.03</v>
      </c>
      <c r="F98" s="50">
        <v>1831803524.38</v>
      </c>
      <c r="G98" s="50"/>
      <c r="H98" s="91">
        <f>SUM(F98:G98)</f>
        <v>1831803524.38</v>
      </c>
    </row>
    <row r="99" spans="1:8" ht="20.25" customHeight="1" thickBot="1">
      <c r="A99" s="103" t="s">
        <v>72</v>
      </c>
      <c r="B99" s="81" t="s">
        <v>77</v>
      </c>
      <c r="C99" s="53">
        <v>99895165.06</v>
      </c>
      <c r="D99" s="79">
        <v>0</v>
      </c>
      <c r="E99" s="90">
        <f>SUM(C99:D99)</f>
        <v>99895165.06</v>
      </c>
      <c r="F99" s="53">
        <v>41474744.52</v>
      </c>
      <c r="G99" s="78">
        <v>0</v>
      </c>
      <c r="H99" s="91">
        <f>SUM(F99:G99)</f>
        <v>41474744.52</v>
      </c>
    </row>
    <row r="100" spans="1:8" ht="19.5" customHeight="1" thickBot="1">
      <c r="A100" s="114" t="s">
        <v>161</v>
      </c>
      <c r="B100" s="83" t="s">
        <v>162</v>
      </c>
      <c r="C100" s="54">
        <f>$C$95+$C$97</f>
        <v>1745204320.03</v>
      </c>
      <c r="D100" s="95">
        <f>$D$95+$D$97</f>
        <v>11282277.66</v>
      </c>
      <c r="E100" s="95">
        <f>$E$95+$E$97</f>
        <v>1756486597.69</v>
      </c>
      <c r="F100" s="95">
        <f>$F$95+$F$97</f>
        <v>1933288315.02</v>
      </c>
      <c r="G100" s="96">
        <f>$G$95+$G$97</f>
        <v>1579318.23</v>
      </c>
      <c r="H100" s="55">
        <f>$H$95+$H$97</f>
        <v>1934867633.25</v>
      </c>
    </row>
    <row r="101" spans="1:8" ht="12.75">
      <c r="A101" s="6" t="s">
        <v>164</v>
      </c>
      <c r="B101" s="48" t="s">
        <v>57</v>
      </c>
      <c r="C101" s="5"/>
      <c r="D101" s="5"/>
      <c r="E101" s="5"/>
      <c r="F101" s="5"/>
      <c r="G101" s="5"/>
      <c r="H101" s="5"/>
    </row>
    <row r="102" spans="1:8" ht="12.75">
      <c r="A102" s="139" t="s">
        <v>163</v>
      </c>
      <c r="B102" s="139"/>
      <c r="C102" s="139"/>
      <c r="D102" s="139"/>
      <c r="E102" s="139"/>
      <c r="F102" s="139"/>
      <c r="G102" s="49"/>
      <c r="H102" s="49"/>
    </row>
    <row r="103" spans="1:8" ht="12.75">
      <c r="A103" s="6"/>
      <c r="B103" s="6"/>
      <c r="C103" s="6"/>
      <c r="D103" s="6"/>
      <c r="E103" s="6"/>
      <c r="F103" s="6"/>
      <c r="G103" s="49"/>
      <c r="H103" s="49"/>
    </row>
    <row r="104" spans="1:8" ht="13.5" hidden="1" thickBot="1">
      <c r="A104" s="6"/>
      <c r="B104" s="6"/>
      <c r="C104" s="6"/>
      <c r="D104" s="6"/>
      <c r="E104" s="6"/>
      <c r="F104" s="6"/>
      <c r="G104" s="49"/>
      <c r="H104" s="49"/>
    </row>
    <row r="105" spans="1:8" ht="48" customHeight="1" hidden="1" thickBot="1" thickTop="1">
      <c r="A105" s="6"/>
      <c r="B105" s="157"/>
      <c r="C105" s="158"/>
      <c r="D105" s="158"/>
      <c r="E105" s="159" t="s">
        <v>188</v>
      </c>
      <c r="F105" s="159"/>
      <c r="G105" s="160"/>
      <c r="H105" s="49"/>
    </row>
    <row r="106" spans="1:8" ht="3.75" customHeight="1" hidden="1" thickBot="1" thickTop="1">
      <c r="A106" s="6"/>
      <c r="B106" s="133"/>
      <c r="C106" s="133"/>
      <c r="D106" s="133"/>
      <c r="E106" s="133"/>
      <c r="F106" s="133"/>
      <c r="G106" s="133"/>
      <c r="H106" s="49"/>
    </row>
    <row r="107" spans="1:8" ht="13.5" customHeight="1" hidden="1" thickTop="1">
      <c r="A107" s="6"/>
      <c r="B107" s="153" t="s">
        <v>169</v>
      </c>
      <c r="C107" s="154"/>
      <c r="D107" s="154"/>
      <c r="E107" s="161"/>
      <c r="F107" s="161"/>
      <c r="G107" s="162"/>
      <c r="H107" s="49"/>
    </row>
    <row r="108" spans="1:8" ht="13.5" customHeight="1" hidden="1">
      <c r="A108" s="6"/>
      <c r="B108" s="155" t="s">
        <v>170</v>
      </c>
      <c r="C108" s="156"/>
      <c r="D108" s="156"/>
      <c r="E108" s="150"/>
      <c r="F108" s="150"/>
      <c r="G108" s="151"/>
      <c r="H108" s="49"/>
    </row>
    <row r="109" spans="1:8" ht="13.5" customHeight="1" hidden="1">
      <c r="A109" s="6"/>
      <c r="B109" s="155" t="s">
        <v>171</v>
      </c>
      <c r="C109" s="156"/>
      <c r="D109" s="156"/>
      <c r="E109" s="165"/>
      <c r="F109" s="165"/>
      <c r="G109" s="166"/>
      <c r="H109" s="49"/>
    </row>
    <row r="110" spans="1:8" ht="13.5" customHeight="1" hidden="1">
      <c r="A110" s="6"/>
      <c r="B110" s="155" t="s">
        <v>172</v>
      </c>
      <c r="C110" s="156"/>
      <c r="D110" s="156"/>
      <c r="E110" s="165"/>
      <c r="F110" s="165"/>
      <c r="G110" s="166"/>
      <c r="H110" s="49"/>
    </row>
    <row r="111" spans="1:8" ht="13.5" customHeight="1" hidden="1">
      <c r="A111" s="6"/>
      <c r="B111" s="155" t="s">
        <v>173</v>
      </c>
      <c r="C111" s="156"/>
      <c r="D111" s="156"/>
      <c r="E111" s="165"/>
      <c r="F111" s="165"/>
      <c r="G111" s="166"/>
      <c r="H111" s="49"/>
    </row>
    <row r="112" spans="1:8" ht="13.5" customHeight="1" hidden="1">
      <c r="A112" s="6"/>
      <c r="B112" s="155" t="s">
        <v>174</v>
      </c>
      <c r="C112" s="156"/>
      <c r="D112" s="156"/>
      <c r="E112" s="150"/>
      <c r="F112" s="150"/>
      <c r="G112" s="151"/>
      <c r="H112" s="49"/>
    </row>
    <row r="113" spans="1:8" ht="13.5" customHeight="1" hidden="1">
      <c r="A113" s="6"/>
      <c r="B113" s="155" t="s">
        <v>175</v>
      </c>
      <c r="C113" s="156"/>
      <c r="D113" s="156"/>
      <c r="E113" s="150"/>
      <c r="F113" s="150"/>
      <c r="G113" s="151"/>
      <c r="H113" s="49"/>
    </row>
    <row r="114" spans="1:8" ht="13.5" customHeight="1" hidden="1">
      <c r="A114" s="6"/>
      <c r="B114" s="155" t="s">
        <v>176</v>
      </c>
      <c r="C114" s="156"/>
      <c r="D114" s="156"/>
      <c r="E114" s="165"/>
      <c r="F114" s="165"/>
      <c r="G114" s="166"/>
      <c r="H114" s="49"/>
    </row>
    <row r="115" spans="1:8" ht="13.5" customHeight="1" hidden="1" thickBot="1">
      <c r="A115" s="6"/>
      <c r="B115" s="163" t="s">
        <v>177</v>
      </c>
      <c r="C115" s="164"/>
      <c r="D115" s="164"/>
      <c r="E115" s="167"/>
      <c r="F115" s="167"/>
      <c r="G115" s="168"/>
      <c r="H115" s="49"/>
    </row>
    <row r="116" spans="1:8" ht="3.75" customHeight="1" hidden="1" thickTop="1">
      <c r="A116" s="6"/>
      <c r="B116" s="152"/>
      <c r="C116" s="152"/>
      <c r="D116" s="152"/>
      <c r="E116" s="138"/>
      <c r="F116" s="138"/>
      <c r="G116" s="138"/>
      <c r="H116" s="49"/>
    </row>
    <row r="117" ht="12.75" hidden="1"/>
    <row r="118" spans="5:6" ht="12.75" hidden="1">
      <c r="E118" s="27"/>
      <c r="F118" s="27"/>
    </row>
    <row r="119" spans="1:5" ht="12.75" hidden="1">
      <c r="A119" s="33" t="s">
        <v>52</v>
      </c>
      <c r="B119" s="144"/>
      <c r="C119" s="144"/>
      <c r="D119" s="27"/>
      <c r="E119" s="29"/>
    </row>
    <row r="120" spans="1:5" ht="12.75" hidden="1">
      <c r="A120" s="27" t="s">
        <v>53</v>
      </c>
      <c r="B120" s="27"/>
      <c r="C120" s="27"/>
      <c r="D120" s="27"/>
      <c r="E120" s="29"/>
    </row>
    <row r="121" spans="1:6" ht="12.75" hidden="1">
      <c r="A121" s="27"/>
      <c r="B121" s="27"/>
      <c r="C121" s="27"/>
      <c r="D121" s="28"/>
      <c r="E121" s="27"/>
      <c r="F121" s="27"/>
    </row>
    <row r="122" spans="1:7" ht="12.75" hidden="1">
      <c r="A122" s="33" t="s">
        <v>54</v>
      </c>
      <c r="B122" s="144"/>
      <c r="C122" s="144"/>
      <c r="D122" s="27"/>
      <c r="E122" s="30"/>
      <c r="F122" s="30"/>
      <c r="G122" s="31"/>
    </row>
    <row r="123" spans="1:4" ht="12.75" hidden="1">
      <c r="A123" s="27" t="s">
        <v>55</v>
      </c>
      <c r="C123" s="27"/>
      <c r="D123" s="27"/>
    </row>
    <row r="124" spans="1:4" ht="12.75" hidden="1">
      <c r="A124" s="27"/>
      <c r="B124" s="27"/>
      <c r="C124" s="27"/>
      <c r="D124" s="28"/>
    </row>
    <row r="125" spans="1:4" ht="12.75" hidden="1">
      <c r="A125" s="33" t="s">
        <v>71</v>
      </c>
      <c r="B125" s="27"/>
      <c r="C125" s="27"/>
      <c r="D125" s="30"/>
    </row>
    <row r="126" ht="12.75" hidden="1"/>
    <row r="127" ht="12.75" hidden="1"/>
    <row r="128" ht="12.75" hidden="1"/>
  </sheetData>
  <sheetProtection/>
  <mergeCells count="50">
    <mergeCell ref="E106:G106"/>
    <mergeCell ref="E107:G107"/>
    <mergeCell ref="B113:D113"/>
    <mergeCell ref="B114:D114"/>
    <mergeCell ref="B115:D115"/>
    <mergeCell ref="E111:G111"/>
    <mergeCell ref="E112:G112"/>
    <mergeCell ref="E113:G113"/>
    <mergeCell ref="E114:G114"/>
    <mergeCell ref="E115:G115"/>
    <mergeCell ref="E108:G108"/>
    <mergeCell ref="B116:D116"/>
    <mergeCell ref="B107:D107"/>
    <mergeCell ref="B108:D108"/>
    <mergeCell ref="B109:D109"/>
    <mergeCell ref="B110:D110"/>
    <mergeCell ref="E109:G109"/>
    <mergeCell ref="E110:G110"/>
    <mergeCell ref="B111:D111"/>
    <mergeCell ref="B112:D112"/>
    <mergeCell ref="B3:C3"/>
    <mergeCell ref="B119:C119"/>
    <mergeCell ref="B122:C122"/>
    <mergeCell ref="A1:F1"/>
    <mergeCell ref="A2:F2"/>
    <mergeCell ref="A40:A43"/>
    <mergeCell ref="B7:F7"/>
    <mergeCell ref="F11:H11"/>
    <mergeCell ref="A11:A14"/>
    <mergeCell ref="A73:A76"/>
    <mergeCell ref="B6:F6"/>
    <mergeCell ref="B11:B14"/>
    <mergeCell ref="B40:B43"/>
    <mergeCell ref="E116:G116"/>
    <mergeCell ref="A102:F102"/>
    <mergeCell ref="C11:E11"/>
    <mergeCell ref="E74:E76"/>
    <mergeCell ref="C40:E40"/>
    <mergeCell ref="E41:E43"/>
    <mergeCell ref="C73:E73"/>
    <mergeCell ref="H74:H76"/>
    <mergeCell ref="F73:H73"/>
    <mergeCell ref="B73:B76"/>
    <mergeCell ref="B106:D106"/>
    <mergeCell ref="H12:H14"/>
    <mergeCell ref="E12:E14"/>
    <mergeCell ref="F40:H40"/>
    <mergeCell ref="H41:H43"/>
    <mergeCell ref="B105:D105"/>
    <mergeCell ref="E105:G105"/>
  </mergeCells>
  <printOptions/>
  <pageMargins left="0.7480314960629921" right="0.7480314960629921" top="0.984251968503937" bottom="0.984251968503937" header="0.5118110236220472" footer="0.5118110236220472"/>
  <pageSetup blackAndWhite="1" fitToHeight="100" horizontalDpi="300" verticalDpi="300" orientation="landscape" paperSize="9" scale="70" r:id="rId2"/>
  <rowBreaks count="2" manualBreakCount="2">
    <brk id="38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Дедук</cp:lastModifiedBy>
  <cp:lastPrinted>2024-03-06T12:12:44Z</cp:lastPrinted>
  <dcterms:created xsi:type="dcterms:W3CDTF">2007-09-18T12:02:08Z</dcterms:created>
  <dcterms:modified xsi:type="dcterms:W3CDTF">2024-03-06T12:13:03Z</dcterms:modified>
  <cp:category/>
  <cp:version/>
  <cp:contentType/>
  <cp:contentStatus/>
</cp:coreProperties>
</file>