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<sst xmlns="http://schemas.openxmlformats.org/spreadsheetml/2006/main" count="3498" uniqueCount="973">
  <si>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</si>
  <si>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</si>
  <si>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</si>
  <si>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</si>
  <si>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</si>
  <si>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</si>
  <si>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</si>
  <si>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</si>
  <si>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</si>
  <si>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</si>
  <si>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</si>
  <si>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</si>
  <si>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</si>
  <si>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</si>
  <si>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</si>
  <si>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</si>
  <si>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</si>
  <si>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</si>
  <si>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</si>
  <si>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</si>
  <si>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</si>
  <si>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</si>
  <si>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</si>
  <si>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</si>
  <si>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</si>
  <si>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</si>
  <si>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</si>
  <si>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</si>
  <si>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</si>
  <si>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</si>
  <si>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</si>
  <si>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</si>
  <si>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</si>
  <si>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</si>
  <si>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</si>
  <si>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</si>
  <si>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</si>
  <si>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</si>
  <si>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</si>
  <si>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</si>
  <si>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</si>
  <si>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</si>
  <si>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</si>
  <si>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</si>
  <si>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</si>
  <si>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</si>
  <si>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</si>
  <si>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</si>
  <si>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</si>
  <si>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</si>
  <si>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</si>
  <si>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</si>
  <si>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</si>
  <si>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</si>
  <si>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</si>
  <si>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</si>
  <si>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</si>
  <si>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</si>
  <si>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</si>
  <si>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</si>
  <si>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города Боровичи</t>
  </si>
  <si>
    <t>01 октября 2019 г.</t>
  </si>
  <si>
    <t>02290545</t>
  </si>
  <si>
    <t>492</t>
  </si>
  <si>
    <t>5320008985</t>
  </si>
  <si>
    <t>КВАРТАЛ</t>
  </si>
  <si>
    <t>01.10.2019</t>
  </si>
  <si>
    <t>3</t>
  </si>
  <si>
    <t>49606101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</si>
  <si>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</si>
  <si>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</si>
  <si>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</si>
  <si>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</si>
  <si>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</si>
  <si>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</si>
  <si>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</si>
  <si>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</si>
  <si>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</si>
  <si>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</si>
  <si>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</si>
  <si>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</si>
  <si>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</si>
  <si>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</si>
  <si>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</si>
  <si>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</si>
  <si>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</si>
  <si>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</si>
  <si>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</si>
  <si>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</si>
  <si>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</si>
  <si>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</si>
  <si>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</si>
  <si>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</si>
  <si>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</si>
  <si>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</si>
  <si>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</si>
  <si>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</si>
  <si>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</si>
  <si>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</si>
  <si>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</si>
  <si>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</si>
  <si>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</si>
  <si>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</si>
  <si>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</si>
  <si>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Получение кредитов от кредитных организаций бюджетами городских поселений в валюте Российской Федерации</t>
  </si>
  <si>
    <t>01020000130000710</t>
  </si>
  <si>
    <t>Погашение бюджетами городских поселений кредитов от кредитных организаций в валюте Российской Федерации</t>
  </si>
  <si>
    <t>01020000130000810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</si>
  <si>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</si>
  <si>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</si>
  <si>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</si>
  <si>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</si>
  <si>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</si>
  <si>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</si>
  <si>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</si>
  <si>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</si>
  <si>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</si>
  <si>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</si>
  <si>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01030100130000810</t>
  </si>
  <si>
    <t>ОБЩЕГОСУДАРСТВЕННЫЕ ВОПРОСЫ</t>
  </si>
  <si>
    <t>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</si>
  <si>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</si>
  <si>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</si>
  <si>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</si>
  <si>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</si>
  <si>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Прочие расходы, не отнесенные к муниципальным программам города Боровичи</t>
  </si>
  <si>
    <t>i4_00001039300000000000</t>
  </si>
  <si>
    <t>9300000000</t>
  </si>
  <si>
    <t>Обеспечение деятельности по иным непрограммным мероприятиям</t>
  </si>
  <si>
    <t>i4_00001039390000000000</t>
  </si>
  <si>
    <t>9390000000</t>
  </si>
  <si>
    <t>Обеспечение деятельности Совета депутатов</t>
  </si>
  <si>
    <t>i5_00001039390023890000</t>
  </si>
  <si>
    <t>9390023890</t>
  </si>
  <si>
    <t>Закупка товаров, работ и услуг для обеспечения государственных (муниципальных) нужд</t>
  </si>
  <si>
    <t>i6_00001039390023890200</t>
  </si>
  <si>
    <t>Иные закупки товаров, работ и услуг для обеспечения государственных (муниципальных) нужд</t>
  </si>
  <si>
    <t>i6_00001039390023890240</t>
  </si>
  <si>
    <t>240</t>
  </si>
  <si>
    <t>Прочая закупка товаров, работ и услуг</t>
  </si>
  <si>
    <t>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</si>
  <si>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</si>
  <si>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</si>
  <si>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</si>
  <si>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Расходы на передачу полномочий по внешнему муниципальному  финансовому контролю</t>
  </si>
  <si>
    <t>i4_00001069700000000000</t>
  </si>
  <si>
    <t>9700000000</t>
  </si>
  <si>
    <t>Расходы на передачу полномочий по внешнему муниципальному финансовому контролю (контрольно-счетная палата)</t>
  </si>
  <si>
    <t>i5_00001069700081020000</t>
  </si>
  <si>
    <t>9700081020</t>
  </si>
  <si>
    <t>Межбюджетные трансферты</t>
  </si>
  <si>
    <t>i6_00001069700081020500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</si>
  <si>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</si>
  <si>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</si>
  <si>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</si>
  <si>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</si>
  <si>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</si>
  <si>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i4_00001079300000000000</t>
  </si>
  <si>
    <t>i4_00001079390000000000</t>
  </si>
  <si>
    <t>Проведение выборов в органы местного самоуправления</t>
  </si>
  <si>
    <t>i5_00001079390029210000</t>
  </si>
  <si>
    <t>9390029210</t>
  </si>
  <si>
    <t>i6_00001079390029210200</t>
  </si>
  <si>
    <t>i6_00001079390029210240</t>
  </si>
  <si>
    <t>Резервные фонды</t>
  </si>
  <si>
    <t>i3_00001110000000000000</t>
  </si>
  <si>
    <t>0111</t>
  </si>
  <si>
    <t>Резервные средства</t>
  </si>
  <si>
    <t>i4_00001119800000000000</t>
  </si>
  <si>
    <t>9800000000</t>
  </si>
  <si>
    <t>i5_00001119800029990000</t>
  </si>
  <si>
    <t>9800029990</t>
  </si>
  <si>
    <t>Иные бюджетные ассигнования</t>
  </si>
  <si>
    <t>i6_00001119800029990800</t>
  </si>
  <si>
    <t>800</t>
  </si>
  <si>
    <t>870</t>
  </si>
  <si>
    <t>Другие общегосударственные вопросы</t>
  </si>
  <si>
    <t>i3_00001130000000000000</t>
  </si>
  <si>
    <t>0113</t>
  </si>
  <si>
    <t>Муниципальная программа "Повышение эффективности бюджетных расходов города Боровичи на 2017-2019 годы"</t>
  </si>
  <si>
    <t>i4_00001131800000000000</t>
  </si>
  <si>
    <t>1800000000</t>
  </si>
  <si>
    <t>Повышение уровня профессиональной подготовки выборных должностных лиц, служащих и муниципальных служащих Боровичского муниципального района в сфере повышения эффективности бюджетных расходов</t>
  </si>
  <si>
    <t>i5_00001131800021810000</t>
  </si>
  <si>
    <t>1800021810</t>
  </si>
  <si>
    <t>i6_00001131800021810200</t>
  </si>
  <si>
    <t>i6_00001131800021810240</t>
  </si>
  <si>
    <t>Муниципальная программа "Управление муниципальным имуществом и земельными ресурсами города Боровичи"</t>
  </si>
  <si>
    <t>i4_00001132900000000000</t>
  </si>
  <si>
    <t>2900000000</t>
  </si>
  <si>
    <t>Обеспечение проведения технической инвентаризации, изготовления технических планов, обследования и оценки рыночной стоимости имущества</t>
  </si>
  <si>
    <t>i5_00001132900023660000</t>
  </si>
  <si>
    <t>2900023660</t>
  </si>
  <si>
    <t>i6_00001132900023660200</t>
  </si>
  <si>
    <t>i6_00001132900023660240</t>
  </si>
  <si>
    <t>Обеспечение эффективности системы информационного обеспечения в сфере управления муниципальным имуществом и земельными участками</t>
  </si>
  <si>
    <t>i5_00001132900023670000</t>
  </si>
  <si>
    <t>2900023670</t>
  </si>
  <si>
    <t>i6_00001132900023670200</t>
  </si>
  <si>
    <t>i6_00001132900023670240</t>
  </si>
  <si>
    <t>Муниципальная программа "Обеспечение условий по осуществлению полномочий муниципального образования городское поселение город Боровичи Администрацией Боровичского муниципального района"</t>
  </si>
  <si>
    <t>i4_00001133300000000000</t>
  </si>
  <si>
    <t>3300000000</t>
  </si>
  <si>
    <t>Обеспечение условий по безопасности и уходу за зданиями</t>
  </si>
  <si>
    <t>i5_00001133300013340000</t>
  </si>
  <si>
    <t>3300013340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</si>
  <si>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</si>
  <si>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i6_00001133300013340100</t>
  </si>
  <si>
    <t>100</t>
  </si>
  <si>
    <t>Расходы на выплаты персоналу казенных учреждений</t>
  </si>
  <si>
    <t>i6_00001133300013340110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</si>
  <si>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</si>
  <si>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</si>
  <si>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</si>
  <si>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</si>
  <si>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</si>
  <si>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</si>
  <si>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</si>
  <si>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i4_00001139300000000000</t>
  </si>
  <si>
    <t>i4_00001139390000000000</t>
  </si>
  <si>
    <t>Обеспечение деятельности учреждений по хозяйственному обеспечению</t>
  </si>
  <si>
    <t>i5_00001139390021630000</t>
  </si>
  <si>
    <t>9390021630</t>
  </si>
  <si>
    <t>i6_00001139390021630200</t>
  </si>
  <si>
    <t>i6_00001139390021630240</t>
  </si>
  <si>
    <t>Закупка товаров, работ, услуг в целях капитального ремонта государственного (муниципального) имущества</t>
  </si>
  <si>
    <t>243</t>
  </si>
  <si>
    <t>i6_00001139390021630800</t>
  </si>
  <si>
    <t>Исполнение судебных актов</t>
  </si>
  <si>
    <t>i6_00001139390021630830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</si>
  <si>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</si>
  <si>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</si>
  <si>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</si>
  <si>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</si>
  <si>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i6_00001139390021630850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</si>
  <si>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</si>
  <si>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</si>
  <si>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</si>
  <si>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</si>
  <si>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</si>
  <si>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</si>
  <si>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</si>
  <si>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Опубликование документации средствами массовой информации посредством печатного издания</t>
  </si>
  <si>
    <t>i5_00001139390023140000</t>
  </si>
  <si>
    <t>9390023140</t>
  </si>
  <si>
    <t>i6_00001139390023140200</t>
  </si>
  <si>
    <t>i6_00001139390023140240</t>
  </si>
  <si>
    <t>Выплата гражданам,имеющим звание "Почетный гражданин города Боровичи"</t>
  </si>
  <si>
    <t>i5_00001139390023200000</t>
  </si>
  <si>
    <t>9390023200</t>
  </si>
  <si>
    <t>Предоставление субсидий бюджетным, автономным учреждениям и иным некоммерческим организациям</t>
  </si>
  <si>
    <t>i6_00001139390023200600</t>
  </si>
  <si>
    <t>600</t>
  </si>
  <si>
    <t>Субсидии бюджетным учреждениям</t>
  </si>
  <si>
    <t>i6_00001139390023200610</t>
  </si>
  <si>
    <t>610</t>
  </si>
  <si>
    <t>Субсидии бюджетным учреждениям на иные цели</t>
  </si>
  <si>
    <t>612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</si>
  <si>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</si>
  <si>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i5_00001139390070650000</t>
  </si>
  <si>
    <t>9390070650</t>
  </si>
  <si>
    <t>i6_00001139390070650200</t>
  </si>
  <si>
    <t>i6_00001139390070650240</t>
  </si>
  <si>
    <t>Прочие мероприятия</t>
  </si>
  <si>
    <t>i5_00001139390099990000</t>
  </si>
  <si>
    <t>9390099990</t>
  </si>
  <si>
    <t>i6_00001139390099990200</t>
  </si>
  <si>
    <t>i6_00001139390099990240</t>
  </si>
  <si>
    <t>i6_00001139390099990800</t>
  </si>
  <si>
    <t>i6_00001139390099990850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</si>
  <si>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</si>
  <si>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</si>
  <si>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</si>
  <si>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</si>
  <si>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</si>
  <si>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0309</t>
  </si>
  <si>
    <t>Муниципальная программа "Обеспечение общественного порядка и противодействие преступности в городском поселении город Боровичи"</t>
  </si>
  <si>
    <t>i4_00003093400000000000</t>
  </si>
  <si>
    <t>3400000000</t>
  </si>
  <si>
    <t>Создание условий для участия общественности в деятельности формирований правоохранительной направленности, народных дружин</t>
  </si>
  <si>
    <t>i5_00003093400013410000</t>
  </si>
  <si>
    <t>3400013410</t>
  </si>
  <si>
    <t>i6_00003093400013410100</t>
  </si>
  <si>
    <t>i6_00003093400013410110</t>
  </si>
  <si>
    <t>Обеспечение пожарной безопасности</t>
  </si>
  <si>
    <t>i3_00003100000000000000</t>
  </si>
  <si>
    <t>0310</t>
  </si>
  <si>
    <t>Муниципальная программа "Обеспечение первичных мер пожарной безопасности на территории города Боровичи на 2017-2019 годы"</t>
  </si>
  <si>
    <t>i4_00003102400000000000</t>
  </si>
  <si>
    <t>2400000000</t>
  </si>
  <si>
    <t>Обеспечение беспрепятственного проезда пожарной техники к месту пожара и источникам противопожарного водоснабжения</t>
  </si>
  <si>
    <t>i5_00003102400023570000</t>
  </si>
  <si>
    <t>2400023570</t>
  </si>
  <si>
    <t>i6_00003102400023570200</t>
  </si>
  <si>
    <t>i6_00003102400023570240</t>
  </si>
  <si>
    <t>Обеспечение надлежащего состояния источников противопожарного водоснабжения</t>
  </si>
  <si>
    <t>i5_00003102400023590000</t>
  </si>
  <si>
    <t>2400023590</t>
  </si>
  <si>
    <t>i6_00003102400023590200</t>
  </si>
  <si>
    <t>i6_00003102400023590240</t>
  </si>
  <si>
    <t>Организация обучения населения мерам пожарной безопасности и пропаганда в области пожарной безопасности, содействию распространению пожарно-технических знаний</t>
  </si>
  <si>
    <t>i5_00003102400023600000</t>
  </si>
  <si>
    <t>2400023600</t>
  </si>
  <si>
    <t>i6_00003102400023600200</t>
  </si>
  <si>
    <t>i6_00003102400023600240</t>
  </si>
  <si>
    <t>НАЦИОНАЛЬНАЯ ЭКОНОМИКА</t>
  </si>
  <si>
    <t>i2_00004000000000000000</t>
  </si>
  <si>
    <t>0400</t>
  </si>
  <si>
    <t>Транспорт</t>
  </si>
  <si>
    <t>i3_00004080000000000000</t>
  </si>
  <si>
    <t>0408</t>
  </si>
  <si>
    <t>Муниципальная программа "Обеспечение мер социальной поддержки отдельных категорий граждан при проезде на автомобильном транспорте общего пользования городского сообщения в границах г.Боровичи на 2018-2020 годы"</t>
  </si>
  <si>
    <t>i4_00004080400000000000</t>
  </si>
  <si>
    <t>0400000000</t>
  </si>
  <si>
    <t>Возмещение недополученных доходов от перевозок граждан на автомобильном транспорте общего пользования городского сообщения в границах г. Боровичи по проездным билетам</t>
  </si>
  <si>
    <t>i5_00004080400023210000</t>
  </si>
  <si>
    <t>0400023210</t>
  </si>
  <si>
    <t>i6_00004080400023210800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</si>
  <si>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</si>
  <si>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i6_00004080400023210810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</si>
  <si>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</si>
  <si>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</si>
  <si>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</si>
  <si>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</si>
  <si>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i3_00004090000000000000</t>
  </si>
  <si>
    <t>0409</t>
  </si>
  <si>
    <t>Муниципальная программа "Строительство, реконструкция, капитальный ремонт, ремонт и содержание автомобильных дорог местного значения в границах города Боровичи на 2018-2020 годы"</t>
  </si>
  <si>
    <t>i4_00004091100000000000</t>
  </si>
  <si>
    <t>1100000000</t>
  </si>
  <si>
    <t>Капитальный ремонт и ремонт автомобильных дорог общего пользования местного значения</t>
  </si>
  <si>
    <t>i5_00004091100023500000</t>
  </si>
  <si>
    <t>1100023500</t>
  </si>
  <si>
    <t>i6_00004091100023500200</t>
  </si>
  <si>
    <t>i6_00004091100023500240</t>
  </si>
  <si>
    <t>Капитальные вложения в объекты государственной (муниципальной) собственности</t>
  </si>
  <si>
    <t>i6_00004091100023500400</t>
  </si>
  <si>
    <t>400</t>
  </si>
  <si>
    <t>Бюджетные инвестиции</t>
  </si>
  <si>
    <t>i6_00004091100023500410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</si>
  <si>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</si>
  <si>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</si>
  <si>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</si>
  <si>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i6_00004091100023500800</t>
  </si>
  <si>
    <t>i6_00004091100023500830</t>
  </si>
  <si>
    <t>Содержание автомобильных дорог местного значения и инженерных сетей</t>
  </si>
  <si>
    <t>i5_00004091100023510000</t>
  </si>
  <si>
    <t>1100023510</t>
  </si>
  <si>
    <t>i6_00004091100023510200</t>
  </si>
  <si>
    <t>i6_00004091100023510240</t>
  </si>
  <si>
    <t>i6_00004091100023510800</t>
  </si>
  <si>
    <t>i6_00004091100023510830</t>
  </si>
  <si>
    <t>i6_00004091100023510850</t>
  </si>
  <si>
    <t>Осуществление дорожной деятельности в отношении автомобильных дорог общего пользования местного значения</t>
  </si>
  <si>
    <t>i5_00004091100071520000</t>
  </si>
  <si>
    <t>1100071520</t>
  </si>
  <si>
    <t>i6_00004091100071520200</t>
  </si>
  <si>
    <t>i6_00004091100071520240</t>
  </si>
  <si>
    <t>Расходы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за счет средств областного бюджета</t>
  </si>
  <si>
    <t>i5_00004091100071540000</t>
  </si>
  <si>
    <t>1100071540</t>
  </si>
  <si>
    <t>i6_00004091100071540200</t>
  </si>
  <si>
    <t>i6_00004091100071540240</t>
  </si>
  <si>
    <t>i6_00004091100071540400</t>
  </si>
  <si>
    <t>i6_00004091100071540410</t>
  </si>
  <si>
    <t>Софинансирование на осуществление дорожной деятельности в отношении автомобильных дорог общего пользования  местного значения</t>
  </si>
  <si>
    <t>i5_000040911000S1520000</t>
  </si>
  <si>
    <t>11000S1520</t>
  </si>
  <si>
    <t>i6_000040911000S1520200</t>
  </si>
  <si>
    <t>i6_000040911000S1520240</t>
  </si>
  <si>
    <t>Расходы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за счет средств местного бюджета</t>
  </si>
  <si>
    <t>i5_000040911000S1540000</t>
  </si>
  <si>
    <t>11000S1540</t>
  </si>
  <si>
    <t>i6_000040911000S1540200</t>
  </si>
  <si>
    <t>i6_000040911000S1540240</t>
  </si>
  <si>
    <t>i6_000040911000S1540400</t>
  </si>
  <si>
    <t>i6_000040911000S1540410</t>
  </si>
  <si>
    <t>Муниципальная программа "Повышение безопасности дорожного движения в городе Боровичи на 2018-2020 годы"</t>
  </si>
  <si>
    <t>i4_00004092100000000000</t>
  </si>
  <si>
    <t>2100000000</t>
  </si>
  <si>
    <t>Улучшение качества средств регулирования дорожного движения</t>
  </si>
  <si>
    <t>i5_00004092100023750000</t>
  </si>
  <si>
    <t>2100023750</t>
  </si>
  <si>
    <t>i6_00004092100023750200</t>
  </si>
  <si>
    <t>i6_00004092100023750240</t>
  </si>
  <si>
    <t>Другие вопросы в области национальной экономики</t>
  </si>
  <si>
    <t>i3_00004120000000000000</t>
  </si>
  <si>
    <t>0412</t>
  </si>
  <si>
    <t>Муниципальная программа "Развитие архитектуры и градостроительства в городе Боровичи на 2018-2020 годы"</t>
  </si>
  <si>
    <t>i4_00004122300000000000</t>
  </si>
  <si>
    <t>2300000000</t>
  </si>
  <si>
    <t>Подпрограмма "Организация разработки и корректировки документации территориального планирования и градостроительного зонирования города Боровичи"</t>
  </si>
  <si>
    <t>i4_00004122310000000000</t>
  </si>
  <si>
    <t>2310000000</t>
  </si>
  <si>
    <t>Подготовка и внесение изменений в генеральный план Боровичского городского поселения и Правила землепользования и застройки Боровичского городского поселения</t>
  </si>
  <si>
    <t>i5_00004122310023460000</t>
  </si>
  <si>
    <t>2310023460</t>
  </si>
  <si>
    <t>i6_00004122310023460200</t>
  </si>
  <si>
    <t>i6_00004122310023460240</t>
  </si>
  <si>
    <t>Подготовка и утверждение документации по планировке территории в городе Боровичи</t>
  </si>
  <si>
    <t>i5_00004122310023480000</t>
  </si>
  <si>
    <t>2310023480</t>
  </si>
  <si>
    <t>i6_00004122310023480200</t>
  </si>
  <si>
    <t>i6_00004122310023480240</t>
  </si>
  <si>
    <t>Подпрограмма "Разработка и утверждение градостроительных планов земельных участков"</t>
  </si>
  <si>
    <t>i4_00004122320000000000</t>
  </si>
  <si>
    <t>2320000000</t>
  </si>
  <si>
    <t>Разработка и утверждение градостроительных планов земельных участков как отдельного документа</t>
  </si>
  <si>
    <t>i5_00004122320023470000</t>
  </si>
  <si>
    <t>2320023470</t>
  </si>
  <si>
    <t>i6_00004122320023470200</t>
  </si>
  <si>
    <t>i6_00004122320023470240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</si>
  <si>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</si>
  <si>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</si>
  <si>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i4_00004122900000000000</t>
  </si>
  <si>
    <t>Организация выполнения кадастровых работ по земельным участкам и работ по оценке рыночной стоимости земельных участков</t>
  </si>
  <si>
    <t>i5_00004122900023680000</t>
  </si>
  <si>
    <t>2900023680</t>
  </si>
  <si>
    <t>i6_00004122900023680200</t>
  </si>
  <si>
    <t>i6_00004122900023680240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</si>
  <si>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</si>
  <si>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</si>
  <si>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</si>
  <si>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</si>
  <si>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</si>
  <si>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</si>
  <si>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"Комплексное развитие систем коммунальной инфраструктуры на 2014-2018 годы и на период до 2020 года"</t>
  </si>
  <si>
    <t>i4_00005010600000000000</t>
  </si>
  <si>
    <t>0600000000</t>
  </si>
  <si>
    <t>Подпрограмма "Капитальный ремонт муниципального имущества"</t>
  </si>
  <si>
    <t>i4_00005010640000000000</t>
  </si>
  <si>
    <t>0640000000</t>
  </si>
  <si>
    <t>Проведение работ по капитальному ремонту муниципального имущества и его конструктивных элементов</t>
  </si>
  <si>
    <t>i5_00005010640028200000</t>
  </si>
  <si>
    <t>0640028200</t>
  </si>
  <si>
    <t>i6_00005010640028200200</t>
  </si>
  <si>
    <t>i6_00005010640028200240</t>
  </si>
  <si>
    <t>i4_00005012900000000000</t>
  </si>
  <si>
    <t>Возмещение затрат по содержанию, текущему ремонту объектов муниципального имущества, находящихся в казне города Боровичи и свободных от прав третьих лиц</t>
  </si>
  <si>
    <t>i5_00005012900023690000</t>
  </si>
  <si>
    <t>2900023690</t>
  </si>
  <si>
    <t>i6_00005012900023690200</t>
  </si>
  <si>
    <t>i6_00005012900023690240</t>
  </si>
  <si>
    <t>i6_00005012900023690800</t>
  </si>
  <si>
    <t>i6_00005012900023690850</t>
  </si>
  <si>
    <t>Оплата коммунальных услуг по объектам учета казны, свободных от прав третьих лиц"</t>
  </si>
  <si>
    <t>i5_00005012900023700000</t>
  </si>
  <si>
    <t>2900023700</t>
  </si>
  <si>
    <t>i6_00005012900023700200</t>
  </si>
  <si>
    <t>i6_00005012900023700240</t>
  </si>
  <si>
    <t>i6_00005012900023700800</t>
  </si>
  <si>
    <t>i6_00005012900023700850</t>
  </si>
  <si>
    <t>Муниципальная программа "Переселение граждан, проживающих на территории городского поселения города Боровичи, из аварийного жилищного фонда в 2019-2025 годах"</t>
  </si>
  <si>
    <t>i4_00005013000000000000</t>
  </si>
  <si>
    <t>3000000000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</si>
  <si>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</si>
  <si>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i5_0000501300F309502000</t>
  </si>
  <si>
    <t>300F309502</t>
  </si>
  <si>
    <t>i6_0000501300F309502400</t>
  </si>
  <si>
    <t>i6_0000501300F309502410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</si>
  <si>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</si>
  <si>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</si>
  <si>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мероприятий по переселению граждан из аварийного жилищного фонда за счет средств областного бюджета</t>
  </si>
  <si>
    <t>i5_0000501300F309602000</t>
  </si>
  <si>
    <t>300F309602</t>
  </si>
  <si>
    <t>i6_0000501300F309602400</t>
  </si>
  <si>
    <t>i6_0000501300F309602410</t>
  </si>
  <si>
    <t>i4_00005019300000000000</t>
  </si>
  <si>
    <t>i4_00005019390000000000</t>
  </si>
  <si>
    <t>Выплаты взносов региональному оператору в фонд капитального ремонта многоквартирных домов в части муниципальных помещений города Боровичи</t>
  </si>
  <si>
    <t>i5_00005019390023880000</t>
  </si>
  <si>
    <t>9390023880</t>
  </si>
  <si>
    <t>i6_00005019390023880200</t>
  </si>
  <si>
    <t>i6_00005019390023880240</t>
  </si>
  <si>
    <t>Взносы на капитальный ремонт на специальный счет в целях формирования фонда капитального ремонта многоквартирных домов в части муниципальных помещений города Боровичи</t>
  </si>
  <si>
    <t>i5_00005019390029160000</t>
  </si>
  <si>
    <t>9390029160</t>
  </si>
  <si>
    <t>i6_00005019390029160200</t>
  </si>
  <si>
    <t>i6_00005019390029160240</t>
  </si>
  <si>
    <t>Обеспечение выполнения операций по начислению и сбору платы за наем муниципального жилищного фонда</t>
  </si>
  <si>
    <t>i5_00005019390029180000</t>
  </si>
  <si>
    <t>9390029180</t>
  </si>
  <si>
    <t>i6_00005019390029180200</t>
  </si>
  <si>
    <t>i6_00005019390029180240</t>
  </si>
  <si>
    <t>Обеспечение нуждающихся отдельных категорий граждан жилыми помещениями</t>
  </si>
  <si>
    <t>i5_00005019390029200000</t>
  </si>
  <si>
    <t>9390029200</t>
  </si>
  <si>
    <t>i6_00005019390029200400</t>
  </si>
  <si>
    <t>i6_00005019390029200410</t>
  </si>
  <si>
    <t>i5_00005019390099990000</t>
  </si>
  <si>
    <t>i6_00005019390099990200</t>
  </si>
  <si>
    <t>i6_00005019390099990240</t>
  </si>
  <si>
    <t>i6_00005019390099990800</t>
  </si>
  <si>
    <t>i6_00005019390099990830</t>
  </si>
  <si>
    <t>i6_00005019390099990850</t>
  </si>
  <si>
    <t>Коммунальное хозяйство</t>
  </si>
  <si>
    <t>i3_00005020000000000000</t>
  </si>
  <si>
    <t>0502</t>
  </si>
  <si>
    <t>Муниципальная программа "Экономическое развитие города Боровичи"</t>
  </si>
  <si>
    <t>i4_00005022000000000000</t>
  </si>
  <si>
    <t>2000000000</t>
  </si>
  <si>
    <t>Реализация мероприятий по строительству и (или) реконструкции объектов инфраструктуры к индустриальному парку "Преображение"</t>
  </si>
  <si>
    <t>i5_00005022000022010000</t>
  </si>
  <si>
    <t>2000022010</t>
  </si>
  <si>
    <t>i6_00005022000022010400</t>
  </si>
  <si>
    <t>i6_00005022000022010410</t>
  </si>
  <si>
    <t>Муниципальная программа "Обеспечение населения качественной питьевой водой и очистка сточных вод на территории города Боровичи"</t>
  </si>
  <si>
    <t>i4_00005023100000000000</t>
  </si>
  <si>
    <t>3100000000</t>
  </si>
  <si>
    <t>Улучшение качества питьевой воды, очистка сточных вод</t>
  </si>
  <si>
    <t>i5_00005023100013110000</t>
  </si>
  <si>
    <t>3100013110</t>
  </si>
  <si>
    <t>i6_00005023100013110200</t>
  </si>
  <si>
    <t>i6_00005023100013110240</t>
  </si>
  <si>
    <t>i4_00005023300000000000</t>
  </si>
  <si>
    <t>Обеспечение деятельности бытового обслуживания жителей поселения</t>
  </si>
  <si>
    <t>i5_00005023300013310000</t>
  </si>
  <si>
    <t>3300013310</t>
  </si>
  <si>
    <t>i6_00005023300013310100</t>
  </si>
  <si>
    <t>i6_00005023300013310110</t>
  </si>
  <si>
    <t>i6_00005023300013310200</t>
  </si>
  <si>
    <t>i6_00005023300013310240</t>
  </si>
  <si>
    <t>i4_00005029300000000000</t>
  </si>
  <si>
    <t>i4_00005029390000000000</t>
  </si>
  <si>
    <t>Прочие мероприятия в сфере коммунального хозяйства</t>
  </si>
  <si>
    <t>i5_00005029390029030000</t>
  </si>
  <si>
    <t>9390029030</t>
  </si>
  <si>
    <t>i6_00005029390029030200</t>
  </si>
  <si>
    <t>i6_00005029390029030240</t>
  </si>
  <si>
    <t>i6_00005029390029030800</t>
  </si>
  <si>
    <t>i6_00005029390029030850</t>
  </si>
  <si>
    <t>Обеспечение бытового обслуживания жителей поселения</t>
  </si>
  <si>
    <t>i5_00005029390029120000</t>
  </si>
  <si>
    <t>9390029120</t>
  </si>
  <si>
    <t>i6_00005029390029120200</t>
  </si>
  <si>
    <t>i6_00005029390029120240</t>
  </si>
  <si>
    <t>Возмещение недополученных доходов от предоставления отдельным категориям граждан услуг бань по льготным тарифам</t>
  </si>
  <si>
    <t>i5_00005029390029260000</t>
  </si>
  <si>
    <t>9390029260</t>
  </si>
  <si>
    <t>i6_00005029390029260800</t>
  </si>
  <si>
    <t>i6_00005029390029260810</t>
  </si>
  <si>
    <t>i5_00005029390099990000</t>
  </si>
  <si>
    <t>i6_00005029390099990200</t>
  </si>
  <si>
    <t>i6_00005029390099990240</t>
  </si>
  <si>
    <t>Благоустройство</t>
  </si>
  <si>
    <t>i3_00005030000000000000</t>
  </si>
  <si>
    <t>0503</t>
  </si>
  <si>
    <t>Муниципальная программа "Благоустройство территории города Боровичи на 2017-2019 годы"</t>
  </si>
  <si>
    <t>i4_00005033500000000000</t>
  </si>
  <si>
    <t>3500000000</t>
  </si>
  <si>
    <t>Прочее благоустройство</t>
  </si>
  <si>
    <t>i5_00005033500013510000</t>
  </si>
  <si>
    <t>3500013510</t>
  </si>
  <si>
    <t>i6_00005033500013510200</t>
  </si>
  <si>
    <t>i6_00005033500013510240</t>
  </si>
  <si>
    <t>i6_00005033500013510800</t>
  </si>
  <si>
    <t>i6_00005033500013510850</t>
  </si>
  <si>
    <t>Организация и содержание мест захоронения</t>
  </si>
  <si>
    <t>i5_00005033500013520000</t>
  </si>
  <si>
    <t>3500013520</t>
  </si>
  <si>
    <t>i6_00005033500013520200</t>
  </si>
  <si>
    <t>i6_00005033500013520240</t>
  </si>
  <si>
    <t>Уличное освещение</t>
  </si>
  <si>
    <t>i5_00005033500013530000</t>
  </si>
  <si>
    <t>3500013530</t>
  </si>
  <si>
    <t>i6_00005033500013530200</t>
  </si>
  <si>
    <t>i6_00005033500013530240</t>
  </si>
  <si>
    <t>i6_00005033500013530800</t>
  </si>
  <si>
    <t>i6_00005033500013530830</t>
  </si>
  <si>
    <t>i6_00005033500013530850</t>
  </si>
  <si>
    <t>Озеленение</t>
  </si>
  <si>
    <t>i5_00005033500013540000</t>
  </si>
  <si>
    <t>3500013540</t>
  </si>
  <si>
    <t>i6_00005033500013540200</t>
  </si>
  <si>
    <t>i6_00005033500013540240</t>
  </si>
  <si>
    <t>Организация конкурса "Лучший индивидуальный дом","Лучшая дворовая территория многоквартирного дома"</t>
  </si>
  <si>
    <t>i5_00005033500013550000</t>
  </si>
  <si>
    <t>3500013550</t>
  </si>
  <si>
    <t>Социальное обеспечение и иные выплаты населению</t>
  </si>
  <si>
    <t>i6_00005033500013550300</t>
  </si>
  <si>
    <t>300</t>
  </si>
  <si>
    <t>Премии и гранты</t>
  </si>
  <si>
    <t>350</t>
  </si>
  <si>
    <t>Реализация приоритетного проекта "Народный бюджет" за счет средств областного бюджета</t>
  </si>
  <si>
    <t>i5_00005033500076100000</t>
  </si>
  <si>
    <t>3500076100</t>
  </si>
  <si>
    <t>i6_00005033500076100200</t>
  </si>
  <si>
    <t>i6_00005033500076100240</t>
  </si>
  <si>
    <t>Реализация приоритетного проекта "Народный бюджет" за счет средств местного бюджета</t>
  </si>
  <si>
    <t>i5_000050335000S6100000</t>
  </si>
  <si>
    <t>35000S6100</t>
  </si>
  <si>
    <t>i6_000050335000S6100200</t>
  </si>
  <si>
    <t>i6_000050335000S6100240</t>
  </si>
  <si>
    <t>Муниципальная программа " Формирование современной городской среды на территории города Боровичи на 2018-2022 годы"</t>
  </si>
  <si>
    <t>i4_00005033700000000000</t>
  </si>
  <si>
    <t>3700000000</t>
  </si>
  <si>
    <t>Реализация мероприятий муниципальной программы, направленных на благоустройство дворовых территорий многоквартирных домов и на благоустройство общественных территорий</t>
  </si>
  <si>
    <t>i5_0000503370F255550000</t>
  </si>
  <si>
    <t>370F255550</t>
  </si>
  <si>
    <t>i6_0000503370F255550200</t>
  </si>
  <si>
    <t>i6_0000503370F255550240</t>
  </si>
  <si>
    <t>i6_0000503370F255550800</t>
  </si>
  <si>
    <t>i6_0000503370F255550810</t>
  </si>
  <si>
    <t>Другие вопросы в области жилищно-коммунального хозяйства</t>
  </si>
  <si>
    <t>i3_00005050000000000000</t>
  </si>
  <si>
    <t>0505</t>
  </si>
  <si>
    <t>i4_00005053300000000000</t>
  </si>
  <si>
    <t>Создание условий по осуществлению организационно-технического обеспечения деятельности</t>
  </si>
  <si>
    <t>i5_00005053300013350000</t>
  </si>
  <si>
    <t>3300013350</t>
  </si>
  <si>
    <t>i6_00005053300013350100</t>
  </si>
  <si>
    <t>i6_00005053300013350110</t>
  </si>
  <si>
    <t>i6_00005053300013350200</t>
  </si>
  <si>
    <t>i6_00005053300013350240</t>
  </si>
  <si>
    <t>i6_00005053300013350800</t>
  </si>
  <si>
    <t>i6_00005053300013350850</t>
  </si>
  <si>
    <t>i4_00005059300000000000</t>
  </si>
  <si>
    <t>i4_00005059390000000000</t>
  </si>
  <si>
    <t>i5_00005059390099990000</t>
  </si>
  <si>
    <t>i6_00005059390099990800</t>
  </si>
  <si>
    <t>i6_00005059390099990830</t>
  </si>
  <si>
    <t>i6_00005059390099990850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</si>
  <si>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</si>
  <si>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</si>
  <si>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</si>
  <si>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</si>
  <si>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</si>
  <si>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</si>
  <si>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i4_00007073300000000000</t>
  </si>
  <si>
    <t>Обеспечение условий по организации и осуществлению мероприятий по работе с детьми и молодежью в поселении</t>
  </si>
  <si>
    <t>i5_00007073300013330000</t>
  </si>
  <si>
    <t>3300013330</t>
  </si>
  <si>
    <t>i6_00007073300013330100</t>
  </si>
  <si>
    <t>i6_00007073300013330110</t>
  </si>
  <si>
    <t>i6_00007073300013330200</t>
  </si>
  <si>
    <t>i6_00007073300013330240</t>
  </si>
  <si>
    <t>i4_00007079300000000000</t>
  </si>
  <si>
    <t>i4_00007079390000000000</t>
  </si>
  <si>
    <t>Осуществление организационно-воспитательной работы с молодежью</t>
  </si>
  <si>
    <t>i5_00007079390029050000</t>
  </si>
  <si>
    <t>9390029050</t>
  </si>
  <si>
    <t>i6_00007079390029050200</t>
  </si>
  <si>
    <t>i6_00007079390029050240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</si>
  <si>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</si>
  <si>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</si>
  <si>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</si>
  <si>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</si>
  <si>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</si>
  <si>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</si>
  <si>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Муниципальная программа "Развитие культуры на территории города Боровичи (2014-2020 годы)"</t>
  </si>
  <si>
    <t>i4_00008010300000000000</t>
  </si>
  <si>
    <t>0300000000</t>
  </si>
  <si>
    <t>Подпрограмма "Культура города Боровичи"</t>
  </si>
  <si>
    <t>i4_00008010310000000000</t>
  </si>
  <si>
    <t>0310000000</t>
  </si>
  <si>
    <t>Обеспечение деятельности муниципальных учреждений культуры города Боровичи</t>
  </si>
  <si>
    <t>i5_00008010310023010000</t>
  </si>
  <si>
    <t>0310023010</t>
  </si>
  <si>
    <t>i6_00008010310023010100</t>
  </si>
  <si>
    <t>i6_00008010310023010110</t>
  </si>
  <si>
    <t>Развитие библиотечного дела в городе Боровичи</t>
  </si>
  <si>
    <t>i5_00008010310023020000</t>
  </si>
  <si>
    <t>0310023020</t>
  </si>
  <si>
    <t>i6_00008010310023020600</t>
  </si>
  <si>
    <t>i6_00008010310023020610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</si>
  <si>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</si>
  <si>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</si>
  <si>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Развитие профессионального образования в сфере культуры, подготовка кадров для учреждений культуры в городе Боровичи</t>
  </si>
  <si>
    <t>i5_00008010310023030000</t>
  </si>
  <si>
    <t>0310023030</t>
  </si>
  <si>
    <t>i6_00008010310023030600</t>
  </si>
  <si>
    <t>i6_00008010310023030610</t>
  </si>
  <si>
    <t>Проведение ремонтов в учреждениях культуры города Боровичи</t>
  </si>
  <si>
    <t>i5_00008010310023040000</t>
  </si>
  <si>
    <t>0310023040</t>
  </si>
  <si>
    <t>i6_00008010310023040600</t>
  </si>
  <si>
    <t>i6_00008010310023040610</t>
  </si>
  <si>
    <t>Укрепление материально-технической базы</t>
  </si>
  <si>
    <t>i5_00008010310023050000</t>
  </si>
  <si>
    <t>0310023050</t>
  </si>
  <si>
    <t>i6_00008010310023050600</t>
  </si>
  <si>
    <t>i6_00008010310023050610</t>
  </si>
  <si>
    <t>Проведение работ по противопожарной безопасности, гражданской обороне в сфере культуры города Боровичи</t>
  </si>
  <si>
    <t>i5_00008010310023060000</t>
  </si>
  <si>
    <t>0310023060</t>
  </si>
  <si>
    <t>i6_00008010310023060600</t>
  </si>
  <si>
    <t>i6_00008010310023060610</t>
  </si>
  <si>
    <t>Комплектование книжных фондов</t>
  </si>
  <si>
    <t>i5_00008010310023070000</t>
  </si>
  <si>
    <t>0310023070</t>
  </si>
  <si>
    <t>i6_00008010310023070600</t>
  </si>
  <si>
    <t>i6_00008010310023070610</t>
  </si>
  <si>
    <t>Проведение общественно значимых мероприятий</t>
  </si>
  <si>
    <t>i5_00008010310023090000</t>
  </si>
  <si>
    <t>0310023090</t>
  </si>
  <si>
    <t>i6_00008010310023090600</t>
  </si>
  <si>
    <t>i6_00008010310023090610</t>
  </si>
  <si>
    <t>Развитие культурно-досуговой деятельности в городе Боровичи</t>
  </si>
  <si>
    <t>i5_00008010310023100000</t>
  </si>
  <si>
    <t>0310023100</t>
  </si>
  <si>
    <t>i6_00008010310023100600</t>
  </si>
  <si>
    <t>i6_00008010310023100610</t>
  </si>
  <si>
    <t>Строительство центра культурного развития города Боровичи</t>
  </si>
  <si>
    <t>i5_00008010310023870000</t>
  </si>
  <si>
    <t>0310023870</t>
  </si>
  <si>
    <t>i6_00008010310023870400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</si>
  <si>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</si>
  <si>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i6_00008010310023870460</t>
  </si>
  <si>
    <t>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</si>
  <si>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</si>
  <si>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</si>
  <si>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Муниципальная программа "Доступная среда в городе Боровичи на 2017-2019 годы"</t>
  </si>
  <si>
    <t>i4_00008013600000000000</t>
  </si>
  <si>
    <t>3600000000</t>
  </si>
  <si>
    <t>Создание условий инвалидам, детям-инвалидам и другим маломобильным группам населения для свободного доступа в учреждения культуры</t>
  </si>
  <si>
    <t>i5_00008013600013610000</t>
  </si>
  <si>
    <t>3600013610</t>
  </si>
  <si>
    <t>i6_00008013600013610600</t>
  </si>
  <si>
    <t>i6_00008013600013610610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</si>
  <si>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</si>
  <si>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</si>
  <si>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</si>
  <si>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</si>
  <si>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</si>
  <si>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</si>
  <si>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i4_00011019300000000000</t>
  </si>
  <si>
    <t>i4_00011019390000000000</t>
  </si>
  <si>
    <t>Реализация функций в области физической культуры и спорта</t>
  </si>
  <si>
    <t>i5_00011019390029060000</t>
  </si>
  <si>
    <t>9390029060</t>
  </si>
  <si>
    <t>i6_00011019390029060200</t>
  </si>
  <si>
    <t>i6_00011019390029060240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</si>
  <si>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</si>
  <si>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</si>
  <si>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</si>
  <si>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</si>
  <si>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</si>
  <si>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</si>
  <si>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Расходы на обслуживание муниципального долга</t>
  </si>
  <si>
    <t>i4_00013019900000000000</t>
  </si>
  <si>
    <t>9900000000</t>
  </si>
  <si>
    <t>Обслуживание муниципального долга</t>
  </si>
  <si>
    <t>i5_00013019900000090000</t>
  </si>
  <si>
    <t>9900000090</t>
  </si>
  <si>
    <t>Обслуживание государственного (муниципального) долга</t>
  </si>
  <si>
    <t>i6_00013019900000090700</t>
  </si>
  <si>
    <t>730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</si>
  <si>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</si>
  <si>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</si>
  <si>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</si>
  <si>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</si>
  <si>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</si>
  <si>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</si>
  <si>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</si>
  <si>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</si>
  <si>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</si>
  <si>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</si>
  <si>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</si>
  <si>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</si>
  <si>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</si>
  <si>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</si>
  <si>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</si>
  <si>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</si>
  <si>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10102050010000110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</si>
  <si>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</si>
  <si>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</si>
  <si>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</si>
  <si>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</si>
  <si>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</si>
  <si>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</si>
  <si>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</si>
  <si>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</si>
  <si>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</si>
  <si>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</si>
  <si>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</si>
  <si>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</si>
  <si>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</si>
  <si>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</si>
  <si>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</si>
  <si>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</si>
  <si>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</si>
  <si>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</si>
  <si>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</si>
  <si>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</si>
  <si>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</si>
  <si>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</si>
  <si>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</si>
  <si>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</si>
  <si>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</si>
  <si>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</si>
  <si>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</si>
  <si>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</si>
  <si>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</si>
  <si>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</si>
  <si>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</si>
  <si>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</si>
  <si>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</si>
  <si>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</si>
  <si>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</si>
  <si>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</si>
  <si>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</si>
  <si>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</si>
  <si>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</si>
  <si>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</si>
  <si>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</si>
  <si>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</si>
  <si>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</si>
  <si>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</si>
  <si>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</si>
  <si>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</si>
  <si>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</si>
  <si>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</si>
  <si>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</si>
  <si>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</si>
  <si>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</si>
  <si>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</si>
  <si>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</si>
  <si>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</si>
  <si>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ГОСУДАРСТВЕННАЯ ПОШЛИНА</t>
  </si>
  <si>
    <t>10800000000000000</t>
  </si>
  <si>
    <t>i2_00010800000000000000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</si>
  <si>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</si>
  <si>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</si>
  <si>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i2_00010807000010000110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</si>
  <si>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</si>
  <si>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10807170010000110</t>
  </si>
  <si>
    <t>i2_00010807170010000110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</si>
  <si>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</si>
  <si>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10807175010000110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</si>
  <si>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</si>
  <si>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</si>
  <si>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</si>
  <si>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</si>
  <si>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</si>
  <si>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</si>
  <si>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</si>
  <si>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</si>
  <si>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</si>
  <si>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</si>
  <si>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</si>
  <si>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</si>
  <si>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</si>
  <si>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</si>
  <si>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</si>
  <si>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</si>
  <si>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</si>
  <si>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</si>
  <si>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i2_00011105070000000120</t>
  </si>
  <si>
    <t>Доходы от сдачи в аренду имущества, составляющего казну городских поселений (за исключением земельных участков)</t>
  </si>
  <si>
    <t>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</si>
  <si>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</si>
  <si>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</si>
  <si>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</si>
  <si>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</si>
  <si>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</si>
  <si>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</si>
  <si>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</si>
  <si>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</si>
  <si>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</si>
  <si>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</si>
  <si>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</si>
  <si>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оказания платных услуг (работ)</t>
  </si>
  <si>
    <t>11301000000000130</t>
  </si>
  <si>
    <t>i2_00011301000000000130</t>
  </si>
  <si>
    <t>Прочие доходы от оказания платных услуг (работ)</t>
  </si>
  <si>
    <t>11301990000000130</t>
  </si>
  <si>
    <t>i2_00011301990000000130</t>
  </si>
  <si>
    <t>Прочие доходы от оказания платных услуг (работ) получателями средств бюджетов городских поселений</t>
  </si>
  <si>
    <t>11301995130000130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</si>
  <si>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</si>
  <si>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</si>
  <si>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</si>
  <si>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</si>
  <si>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</si>
  <si>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</si>
  <si>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городских поселений</t>
  </si>
  <si>
    <t>11302995130000130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</si>
  <si>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</si>
  <si>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</si>
  <si>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</si>
  <si>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</si>
  <si>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</si>
  <si>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</si>
  <si>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</si>
  <si>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11402050130000410</t>
  </si>
  <si>
    <t>i2_00011402050130000410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</si>
  <si>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</si>
  <si>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11402053130000410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</si>
  <si>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</si>
  <si>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</si>
  <si>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</si>
  <si>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</si>
  <si>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</si>
  <si>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</si>
  <si>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</si>
  <si>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</si>
  <si>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</si>
  <si>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</si>
  <si>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</si>
  <si>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</si>
  <si>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11621000000000140</t>
  </si>
  <si>
    <t>i2_00011621000000000140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</si>
  <si>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</si>
  <si>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11621050130000140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</si>
  <si>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</si>
  <si>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</si>
  <si>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</si>
  <si>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</si>
  <si>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11633050130000140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</si>
  <si>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</si>
  <si>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11637000000000140</t>
  </si>
  <si>
    <t>i2_00011637000000000140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</si>
  <si>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</si>
  <si>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11637040130000140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</si>
  <si>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</si>
  <si>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</si>
  <si>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</si>
  <si>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</si>
  <si>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</si>
  <si>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</si>
  <si>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</si>
  <si>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</si>
  <si>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</si>
  <si>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</si>
  <si>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</si>
  <si>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</si>
  <si>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</si>
  <si>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</si>
  <si>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</si>
  <si>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20220077000000150</t>
  </si>
  <si>
    <t>i2_00020220077000000150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</si>
  <si>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</si>
  <si>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</si>
  <si>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</si>
  <si>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20220299000000150</t>
  </si>
  <si>
    <t>i2_00020220299000000150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</si>
  <si>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</si>
  <si>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</si>
  <si>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</si>
  <si>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20220302000000150</t>
  </si>
  <si>
    <t>i2_00020220302000000150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</si>
  <si>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</si>
  <si>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20220302130000150</t>
  </si>
  <si>
    <t>Субсидии бюджетам на реализацию программ формирования современной городской среды</t>
  </si>
  <si>
    <t>20225555000000150</t>
  </si>
  <si>
    <t>i2_00020225555000000150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</si>
  <si>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</si>
  <si>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</si>
  <si>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</si>
  <si>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</si>
  <si>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i2_00020229999000000150</t>
  </si>
  <si>
    <t>Прочие субсидии бюджетам городских поселений</t>
  </si>
  <si>
    <t>20229999130000150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</si>
  <si>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</si>
  <si>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</si>
  <si>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</si>
  <si>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</si>
  <si>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</si>
  <si>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</si>
  <si>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городских поселений на выполнение передаваемых полномочий субъектов Российской Федерации</t>
  </si>
  <si>
    <t>20230024130000150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</si>
  <si>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</si>
  <si>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</si>
  <si>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</si>
  <si>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</si>
  <si>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21900000130000150</t>
  </si>
  <si>
    <t>i2_00021900000130000150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</si>
  <si>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</si>
  <si>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21960010130000150</t>
  </si>
  <si>
    <t>Комитет финансов Администрации Боровичского муниципального района</t>
  </si>
  <si>
    <t>О.С. Воронова</t>
  </si>
  <si>
    <t>Н.Ю. Дитяткина</t>
  </si>
  <si>
    <t>Т.Н.Семёнова</t>
  </si>
  <si>
    <t>"04" октября 2019г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</si>
</sst>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right" wrapText="1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4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8" borderId="5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9"/>
  <sheetViews>
    <sheetView tabSelected="1" zoomScalePageLayoutView="0" workbookViewId="0" topLeftCell="A566">
      <selection activeCell="A593" sqref="A593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67" t="s">
        <v>35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63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2</v>
      </c>
      <c r="L2" s="4"/>
    </row>
    <row r="3" spans="1:12" ht="12.75">
      <c r="A3" s="32" t="s">
        <v>51</v>
      </c>
      <c r="B3" s="171" t="s">
        <v>61</v>
      </c>
      <c r="C3" s="171"/>
      <c r="D3" s="171"/>
      <c r="E3" s="22"/>
      <c r="F3" s="22"/>
      <c r="G3" s="172"/>
      <c r="H3" s="172"/>
      <c r="I3" s="32" t="s">
        <v>22</v>
      </c>
      <c r="J3" s="131">
        <v>43739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62</v>
      </c>
      <c r="K4" s="22" t="s">
        <v>66</v>
      </c>
      <c r="L4" s="4"/>
    </row>
    <row r="5" spans="1:12" ht="12.75">
      <c r="A5" s="3" t="s">
        <v>36</v>
      </c>
      <c r="B5" s="169" t="s">
        <v>968</v>
      </c>
      <c r="C5" s="169"/>
      <c r="D5" s="169"/>
      <c r="E5" s="169"/>
      <c r="F5" s="169"/>
      <c r="G5" s="169"/>
      <c r="H5" s="169"/>
      <c r="I5" s="33" t="s">
        <v>30</v>
      </c>
      <c r="J5" s="88" t="s">
        <v>63</v>
      </c>
      <c r="K5" s="22"/>
      <c r="L5" s="4"/>
    </row>
    <row r="6" spans="1:12" ht="12.75">
      <c r="A6" s="3" t="s">
        <v>37</v>
      </c>
      <c r="B6" s="170" t="s">
        <v>60</v>
      </c>
      <c r="C6" s="170"/>
      <c r="D6" s="170"/>
      <c r="E6" s="170"/>
      <c r="F6" s="170"/>
      <c r="G6" s="170"/>
      <c r="H6" s="170"/>
      <c r="I6" s="33" t="s">
        <v>58</v>
      </c>
      <c r="J6" s="88" t="s">
        <v>68</v>
      </c>
      <c r="K6" s="22" t="s">
        <v>67</v>
      </c>
      <c r="L6" s="4"/>
    </row>
    <row r="7" spans="1:11" ht="12.75">
      <c r="A7" s="7" t="s">
        <v>59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64</v>
      </c>
    </row>
    <row r="9" spans="1:11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7" t="s">
        <v>65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1" ht="12.75" customHeight="1">
      <c r="A11" s="164" t="s">
        <v>38</v>
      </c>
      <c r="B11" s="164" t="s">
        <v>39</v>
      </c>
      <c r="C11" s="177" t="s">
        <v>40</v>
      </c>
      <c r="D11" s="178"/>
      <c r="E11" s="178"/>
      <c r="F11" s="178"/>
      <c r="G11" s="179"/>
      <c r="H11" s="164" t="s">
        <v>41</v>
      </c>
      <c r="I11" s="164" t="s">
        <v>23</v>
      </c>
      <c r="J11" s="164" t="s">
        <v>42</v>
      </c>
      <c r="K11" s="114"/>
    </row>
    <row r="12" spans="1:11" ht="12.75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4"/>
    </row>
    <row r="13" spans="1:11" ht="12.75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4"/>
    </row>
    <row r="14" spans="1:11" ht="13.5" thickBot="1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5"/>
    </row>
    <row r="15" spans="1:10" ht="12.75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318867194.84</v>
      </c>
      <c r="I15" s="52">
        <v>185486697.08</v>
      </c>
      <c r="J15" s="105">
        <v>135201908.51</v>
      </c>
    </row>
    <row r="16" spans="1:10" ht="12.75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 ht="12.75">
      <c r="A17" s="100" t="s">
        <v>746</v>
      </c>
      <c r="B17" s="101" t="s">
        <v>6</v>
      </c>
      <c r="C17" s="102" t="s">
        <v>70</v>
      </c>
      <c r="D17" s="148" t="s">
        <v>747</v>
      </c>
      <c r="E17" s="149"/>
      <c r="F17" s="149"/>
      <c r="G17" s="150"/>
      <c r="H17" s="97">
        <v>175966905</v>
      </c>
      <c r="I17" s="103">
        <v>117469464.75</v>
      </c>
      <c r="J17" s="104">
        <v>60473789.6</v>
      </c>
      <c r="K17" s="119" t="str">
        <f aca="true" t="shared" si="0" ref="K17:K48">C17&amp;D17&amp;G17</f>
        <v>00010000000000000000</v>
      </c>
      <c r="L17" s="106" t="s">
        <v>748</v>
      </c>
    </row>
    <row r="18" spans="1:12" ht="12.75">
      <c r="A18" s="100" t="s">
        <v>749</v>
      </c>
      <c r="B18" s="101" t="s">
        <v>6</v>
      </c>
      <c r="C18" s="102" t="s">
        <v>70</v>
      </c>
      <c r="D18" s="148" t="s">
        <v>750</v>
      </c>
      <c r="E18" s="149"/>
      <c r="F18" s="149"/>
      <c r="G18" s="150"/>
      <c r="H18" s="97">
        <v>95000000</v>
      </c>
      <c r="I18" s="103">
        <v>69476799.36</v>
      </c>
      <c r="J18" s="104">
        <v>25604886.33</v>
      </c>
      <c r="K18" s="119" t="str">
        <f t="shared" si="0"/>
        <v>00010100000000000000</v>
      </c>
      <c r="L18" s="106" t="s">
        <v>751</v>
      </c>
    </row>
    <row r="19" spans="1:12" ht="12.75">
      <c r="A19" s="100" t="s">
        <v>752</v>
      </c>
      <c r="B19" s="101" t="s">
        <v>6</v>
      </c>
      <c r="C19" s="102" t="s">
        <v>70</v>
      </c>
      <c r="D19" s="148" t="s">
        <v>753</v>
      </c>
      <c r="E19" s="149"/>
      <c r="F19" s="149"/>
      <c r="G19" s="150"/>
      <c r="H19" s="97">
        <v>95000000</v>
      </c>
      <c r="I19" s="103">
        <v>69476799.36</v>
      </c>
      <c r="J19" s="104">
        <v>25604886.33</v>
      </c>
      <c r="K19" s="119" t="str">
        <f t="shared" si="0"/>
        <v>00010102000010000110</v>
      </c>
      <c r="L19" s="106" t="s">
        <v>754</v>
      </c>
    </row>
    <row r="20" spans="1:12" s="85" customFormat="1" ht="56.25">
      <c r="A20" s="80" t="s">
        <v>755</v>
      </c>
      <c r="B20" s="79" t="s">
        <v>6</v>
      </c>
      <c r="C20" s="122" t="s">
        <v>70</v>
      </c>
      <c r="D20" s="151" t="s">
        <v>756</v>
      </c>
      <c r="E20" s="152"/>
      <c r="F20" s="152"/>
      <c r="G20" s="153"/>
      <c r="H20" s="81">
        <v>94300000</v>
      </c>
      <c r="I20" s="82">
        <v>68695113.67</v>
      </c>
      <c r="J20" s="83">
        <f>IF(IF(H20="",0,H20)=0,0,(IF(H20&gt;0,IF(I20&gt;H20,0,H20-I20),IF(I20&gt;H20,H20-I20,0))))</f>
        <v>25604886.33</v>
      </c>
      <c r="K20" s="120" t="str">
        <f t="shared" si="0"/>
        <v>00010102010010000110</v>
      </c>
      <c r="L20" s="84" t="str">
        <f>C20&amp;D20&amp;G20</f>
        <v>00010102010010000110</v>
      </c>
    </row>
    <row r="21" spans="1:12" s="85" customFormat="1" ht="90">
      <c r="A21" s="80" t="s">
        <v>757</v>
      </c>
      <c r="B21" s="79" t="s">
        <v>6</v>
      </c>
      <c r="C21" s="122" t="s">
        <v>70</v>
      </c>
      <c r="D21" s="151" t="s">
        <v>758</v>
      </c>
      <c r="E21" s="152"/>
      <c r="F21" s="152"/>
      <c r="G21" s="153"/>
      <c r="H21" s="81">
        <v>500000</v>
      </c>
      <c r="I21" s="82">
        <v>517715.36</v>
      </c>
      <c r="J21" s="83">
        <f>IF(IF(H21="",0,H21)=0,0,(IF(H21&gt;0,IF(I21&gt;H21,0,H21-I21),IF(I21&gt;H21,H21-I21,0))))</f>
        <v>0</v>
      </c>
      <c r="K21" s="120" t="str">
        <f t="shared" si="0"/>
        <v>00010102020010000110</v>
      </c>
      <c r="L21" s="84" t="str">
        <f>C21&amp;D21&amp;G21</f>
        <v>00010102020010000110</v>
      </c>
    </row>
    <row r="22" spans="1:12" s="85" customFormat="1" ht="33.75">
      <c r="A22" s="80" t="s">
        <v>759</v>
      </c>
      <c r="B22" s="79" t="s">
        <v>6</v>
      </c>
      <c r="C22" s="122" t="s">
        <v>70</v>
      </c>
      <c r="D22" s="151" t="s">
        <v>760</v>
      </c>
      <c r="E22" s="152"/>
      <c r="F22" s="152"/>
      <c r="G22" s="153"/>
      <c r="H22" s="81">
        <v>200000</v>
      </c>
      <c r="I22" s="82">
        <v>270112.35</v>
      </c>
      <c r="J22" s="83">
        <f>IF(IF(H22="",0,H22)=0,0,(IF(H22&gt;0,IF(I22&gt;H22,0,H22-I22),IF(I22&gt;H22,H22-I22,0))))</f>
        <v>0</v>
      </c>
      <c r="K22" s="120" t="str">
        <f t="shared" si="0"/>
        <v>00010102030010000110</v>
      </c>
      <c r="L22" s="84" t="str">
        <f>C22&amp;D22&amp;G22</f>
        <v>00010102030010000110</v>
      </c>
    </row>
    <row r="23" spans="1:12" s="85" customFormat="1" ht="45">
      <c r="A23" s="80" t="s">
        <v>761</v>
      </c>
      <c r="B23" s="79" t="s">
        <v>6</v>
      </c>
      <c r="C23" s="122" t="s">
        <v>70</v>
      </c>
      <c r="D23" s="151" t="s">
        <v>762</v>
      </c>
      <c r="E23" s="152"/>
      <c r="F23" s="152"/>
      <c r="G23" s="153"/>
      <c r="H23" s="81">
        <v>0</v>
      </c>
      <c r="I23" s="82">
        <v>-6142.02</v>
      </c>
      <c r="J23" s="83">
        <f>IF(IF(H23="",0,H23)=0,0,(IF(H23&gt;0,IF(I23&gt;H23,0,H23-I23),IF(I23&gt;H23,H23-I23,0))))</f>
        <v>0</v>
      </c>
      <c r="K23" s="120" t="str">
        <f t="shared" si="0"/>
        <v>00010102050010000110</v>
      </c>
      <c r="L23" s="84" t="str">
        <f>C23&amp;D23&amp;G23</f>
        <v>00010102050010000110</v>
      </c>
    </row>
    <row r="24" spans="1:12" ht="22.5">
      <c r="A24" s="100" t="s">
        <v>763</v>
      </c>
      <c r="B24" s="101" t="s">
        <v>6</v>
      </c>
      <c r="C24" s="102" t="s">
        <v>70</v>
      </c>
      <c r="D24" s="148" t="s">
        <v>764</v>
      </c>
      <c r="E24" s="149"/>
      <c r="F24" s="149"/>
      <c r="G24" s="150"/>
      <c r="H24" s="97">
        <v>7240900</v>
      </c>
      <c r="I24" s="103">
        <v>5348499.87</v>
      </c>
      <c r="J24" s="104">
        <v>1893007.35</v>
      </c>
      <c r="K24" s="119" t="str">
        <f t="shared" si="0"/>
        <v>00010300000000000000</v>
      </c>
      <c r="L24" s="106" t="s">
        <v>765</v>
      </c>
    </row>
    <row r="25" spans="1:12" ht="22.5">
      <c r="A25" s="100" t="s">
        <v>766</v>
      </c>
      <c r="B25" s="101" t="s">
        <v>6</v>
      </c>
      <c r="C25" s="102" t="s">
        <v>70</v>
      </c>
      <c r="D25" s="148" t="s">
        <v>767</v>
      </c>
      <c r="E25" s="149"/>
      <c r="F25" s="149"/>
      <c r="G25" s="150"/>
      <c r="H25" s="97">
        <v>7240900</v>
      </c>
      <c r="I25" s="103">
        <v>5348499.87</v>
      </c>
      <c r="J25" s="104">
        <v>1893007.35</v>
      </c>
      <c r="K25" s="119" t="str">
        <f t="shared" si="0"/>
        <v>00010302000010000110</v>
      </c>
      <c r="L25" s="106" t="s">
        <v>768</v>
      </c>
    </row>
    <row r="26" spans="1:12" ht="56.25">
      <c r="A26" s="100" t="s">
        <v>769</v>
      </c>
      <c r="B26" s="101" t="s">
        <v>6</v>
      </c>
      <c r="C26" s="102" t="s">
        <v>70</v>
      </c>
      <c r="D26" s="148" t="s">
        <v>770</v>
      </c>
      <c r="E26" s="149"/>
      <c r="F26" s="149"/>
      <c r="G26" s="150"/>
      <c r="H26" s="97">
        <v>3307300</v>
      </c>
      <c r="I26" s="103">
        <v>2421162.19</v>
      </c>
      <c r="J26" s="104">
        <v>886137.81</v>
      </c>
      <c r="K26" s="119" t="str">
        <f t="shared" si="0"/>
        <v>00010302230010000110</v>
      </c>
      <c r="L26" s="106" t="s">
        <v>771</v>
      </c>
    </row>
    <row r="27" spans="1:12" s="85" customFormat="1" ht="90">
      <c r="A27" s="80" t="s">
        <v>772</v>
      </c>
      <c r="B27" s="79" t="s">
        <v>6</v>
      </c>
      <c r="C27" s="122" t="s">
        <v>70</v>
      </c>
      <c r="D27" s="151" t="s">
        <v>773</v>
      </c>
      <c r="E27" s="152"/>
      <c r="F27" s="152"/>
      <c r="G27" s="153"/>
      <c r="H27" s="81">
        <v>3307300</v>
      </c>
      <c r="I27" s="82">
        <v>2421162.19</v>
      </c>
      <c r="J27" s="83">
        <f>IF(IF(H27="",0,H27)=0,0,(IF(H27&gt;0,IF(I27&gt;H27,0,H27-I27),IF(I27&gt;H27,H27-I27,0))))</f>
        <v>886137.81</v>
      </c>
      <c r="K27" s="120" t="str">
        <f t="shared" si="0"/>
        <v>00010302231010000110</v>
      </c>
      <c r="L27" s="84" t="str">
        <f>C27&amp;D27&amp;G27</f>
        <v>00010302231010000110</v>
      </c>
    </row>
    <row r="28" spans="1:12" ht="78.75">
      <c r="A28" s="100" t="s">
        <v>774</v>
      </c>
      <c r="B28" s="101" t="s">
        <v>6</v>
      </c>
      <c r="C28" s="102" t="s">
        <v>70</v>
      </c>
      <c r="D28" s="148" t="s">
        <v>775</v>
      </c>
      <c r="E28" s="149"/>
      <c r="F28" s="149"/>
      <c r="G28" s="150"/>
      <c r="H28" s="97">
        <v>17800</v>
      </c>
      <c r="I28" s="103">
        <v>18407.22</v>
      </c>
      <c r="J28" s="104">
        <v>0</v>
      </c>
      <c r="K28" s="119" t="str">
        <f t="shared" si="0"/>
        <v>00010302240010000110</v>
      </c>
      <c r="L28" s="106" t="s">
        <v>776</v>
      </c>
    </row>
    <row r="29" spans="1:12" s="85" customFormat="1" ht="101.25">
      <c r="A29" s="80" t="s">
        <v>777</v>
      </c>
      <c r="B29" s="79" t="s">
        <v>6</v>
      </c>
      <c r="C29" s="122" t="s">
        <v>70</v>
      </c>
      <c r="D29" s="151" t="s">
        <v>778</v>
      </c>
      <c r="E29" s="152"/>
      <c r="F29" s="152"/>
      <c r="G29" s="153"/>
      <c r="H29" s="81">
        <v>17800</v>
      </c>
      <c r="I29" s="82">
        <v>18407.22</v>
      </c>
      <c r="J29" s="83">
        <f>IF(IF(H29="",0,H29)=0,0,(IF(H29&gt;0,IF(I29&gt;H29,0,H29-I29),IF(I29&gt;H29,H29-I29,0))))</f>
        <v>0</v>
      </c>
      <c r="K29" s="120" t="str">
        <f t="shared" si="0"/>
        <v>00010302241010000110</v>
      </c>
      <c r="L29" s="84" t="str">
        <f>C29&amp;D29&amp;G29</f>
        <v>00010302241010000110</v>
      </c>
    </row>
    <row r="30" spans="1:12" ht="56.25">
      <c r="A30" s="100" t="s">
        <v>779</v>
      </c>
      <c r="B30" s="101" t="s">
        <v>6</v>
      </c>
      <c r="C30" s="102" t="s">
        <v>70</v>
      </c>
      <c r="D30" s="148" t="s">
        <v>780</v>
      </c>
      <c r="E30" s="149"/>
      <c r="F30" s="149"/>
      <c r="G30" s="150"/>
      <c r="H30" s="97">
        <v>4430200</v>
      </c>
      <c r="I30" s="103">
        <v>3318421.73</v>
      </c>
      <c r="J30" s="104">
        <v>1111778.27</v>
      </c>
      <c r="K30" s="119" t="str">
        <f t="shared" si="0"/>
        <v>00010302250010000110</v>
      </c>
      <c r="L30" s="106" t="s">
        <v>781</v>
      </c>
    </row>
    <row r="31" spans="1:12" s="85" customFormat="1" ht="90">
      <c r="A31" s="80" t="s">
        <v>782</v>
      </c>
      <c r="B31" s="79" t="s">
        <v>6</v>
      </c>
      <c r="C31" s="122" t="s">
        <v>70</v>
      </c>
      <c r="D31" s="151" t="s">
        <v>783</v>
      </c>
      <c r="E31" s="152"/>
      <c r="F31" s="152"/>
      <c r="G31" s="153"/>
      <c r="H31" s="81">
        <v>4430200</v>
      </c>
      <c r="I31" s="82">
        <v>3318421.73</v>
      </c>
      <c r="J31" s="83">
        <f>IF(IF(H31="",0,H31)=0,0,(IF(H31&gt;0,IF(I31&gt;H31,0,H31-I31),IF(I31&gt;H31,H31-I31,0))))</f>
        <v>1111778.27</v>
      </c>
      <c r="K31" s="120" t="str">
        <f t="shared" si="0"/>
        <v>00010302251010000110</v>
      </c>
      <c r="L31" s="84" t="str">
        <f>C31&amp;D31&amp;G31</f>
        <v>00010302251010000110</v>
      </c>
    </row>
    <row r="32" spans="1:12" ht="56.25">
      <c r="A32" s="100" t="s">
        <v>784</v>
      </c>
      <c r="B32" s="101" t="s">
        <v>6</v>
      </c>
      <c r="C32" s="102" t="s">
        <v>70</v>
      </c>
      <c r="D32" s="148" t="s">
        <v>785</v>
      </c>
      <c r="E32" s="149"/>
      <c r="F32" s="149"/>
      <c r="G32" s="150"/>
      <c r="H32" s="97">
        <v>-514400</v>
      </c>
      <c r="I32" s="103">
        <v>-409491.27</v>
      </c>
      <c r="J32" s="104">
        <v>-104908.73</v>
      </c>
      <c r="K32" s="119" t="str">
        <f t="shared" si="0"/>
        <v>00010302260010000110</v>
      </c>
      <c r="L32" s="106" t="s">
        <v>786</v>
      </c>
    </row>
    <row r="33" spans="1:12" s="85" customFormat="1" ht="90">
      <c r="A33" s="80" t="s">
        <v>787</v>
      </c>
      <c r="B33" s="79" t="s">
        <v>6</v>
      </c>
      <c r="C33" s="122" t="s">
        <v>70</v>
      </c>
      <c r="D33" s="151" t="s">
        <v>788</v>
      </c>
      <c r="E33" s="152"/>
      <c r="F33" s="152"/>
      <c r="G33" s="153"/>
      <c r="H33" s="81">
        <v>-514400</v>
      </c>
      <c r="I33" s="82">
        <v>-409491.27</v>
      </c>
      <c r="J33" s="83">
        <f>IF(IF(H33="",0,H33)=0,0,(IF(H33&gt;0,IF(I33&gt;H33,0,H33-I33),IF(I33&gt;H33,H33-I33,0))))</f>
        <v>-104908.73</v>
      </c>
      <c r="K33" s="120" t="str">
        <f t="shared" si="0"/>
        <v>00010302261010000110</v>
      </c>
      <c r="L33" s="84" t="str">
        <f>C33&amp;D33&amp;G33</f>
        <v>00010302261010000110</v>
      </c>
    </row>
    <row r="34" spans="1:12" ht="12.75">
      <c r="A34" s="100" t="s">
        <v>789</v>
      </c>
      <c r="B34" s="101" t="s">
        <v>6</v>
      </c>
      <c r="C34" s="102" t="s">
        <v>70</v>
      </c>
      <c r="D34" s="148" t="s">
        <v>790</v>
      </c>
      <c r="E34" s="149"/>
      <c r="F34" s="149"/>
      <c r="G34" s="150"/>
      <c r="H34" s="97">
        <v>15000</v>
      </c>
      <c r="I34" s="103">
        <v>37996.27</v>
      </c>
      <c r="J34" s="104">
        <v>0</v>
      </c>
      <c r="K34" s="119" t="str">
        <f t="shared" si="0"/>
        <v>00010500000000000000</v>
      </c>
      <c r="L34" s="106" t="s">
        <v>791</v>
      </c>
    </row>
    <row r="35" spans="1:12" ht="12.75">
      <c r="A35" s="100" t="s">
        <v>792</v>
      </c>
      <c r="B35" s="101" t="s">
        <v>6</v>
      </c>
      <c r="C35" s="102" t="s">
        <v>70</v>
      </c>
      <c r="D35" s="148" t="s">
        <v>793</v>
      </c>
      <c r="E35" s="149"/>
      <c r="F35" s="149"/>
      <c r="G35" s="150"/>
      <c r="H35" s="97">
        <v>15000</v>
      </c>
      <c r="I35" s="103">
        <v>37996.27</v>
      </c>
      <c r="J35" s="104">
        <v>0</v>
      </c>
      <c r="K35" s="119" t="str">
        <f t="shared" si="0"/>
        <v>00010503000010000110</v>
      </c>
      <c r="L35" s="106" t="s">
        <v>794</v>
      </c>
    </row>
    <row r="36" spans="1:12" s="85" customFormat="1" ht="12.75">
      <c r="A36" s="80" t="s">
        <v>792</v>
      </c>
      <c r="B36" s="79" t="s">
        <v>6</v>
      </c>
      <c r="C36" s="122" t="s">
        <v>70</v>
      </c>
      <c r="D36" s="151" t="s">
        <v>795</v>
      </c>
      <c r="E36" s="152"/>
      <c r="F36" s="152"/>
      <c r="G36" s="153"/>
      <c r="H36" s="81">
        <v>15000</v>
      </c>
      <c r="I36" s="82">
        <v>37996.27</v>
      </c>
      <c r="J36" s="83">
        <f>IF(IF(H36="",0,H36)=0,0,(IF(H36&gt;0,IF(I36&gt;H36,0,H36-I36),IF(I36&gt;H36,H36-I36,0))))</f>
        <v>0</v>
      </c>
      <c r="K36" s="120" t="str">
        <f t="shared" si="0"/>
        <v>00010503010010000110</v>
      </c>
      <c r="L36" s="84" t="str">
        <f>C36&amp;D36&amp;G36</f>
        <v>00010503010010000110</v>
      </c>
    </row>
    <row r="37" spans="1:12" ht="12.75">
      <c r="A37" s="100" t="s">
        <v>796</v>
      </c>
      <c r="B37" s="101" t="s">
        <v>6</v>
      </c>
      <c r="C37" s="102" t="s">
        <v>70</v>
      </c>
      <c r="D37" s="148" t="s">
        <v>797</v>
      </c>
      <c r="E37" s="149"/>
      <c r="F37" s="149"/>
      <c r="G37" s="150"/>
      <c r="H37" s="97">
        <v>49767000</v>
      </c>
      <c r="I37" s="103">
        <v>23044699.2</v>
      </c>
      <c r="J37" s="104">
        <v>26722300.8</v>
      </c>
      <c r="K37" s="119" t="str">
        <f t="shared" si="0"/>
        <v>00010600000000000000</v>
      </c>
      <c r="L37" s="106" t="s">
        <v>798</v>
      </c>
    </row>
    <row r="38" spans="1:12" ht="12.75">
      <c r="A38" s="100" t="s">
        <v>799</v>
      </c>
      <c r="B38" s="101" t="s">
        <v>6</v>
      </c>
      <c r="C38" s="102" t="s">
        <v>70</v>
      </c>
      <c r="D38" s="148" t="s">
        <v>800</v>
      </c>
      <c r="E38" s="149"/>
      <c r="F38" s="149"/>
      <c r="G38" s="150"/>
      <c r="H38" s="97">
        <v>16849000</v>
      </c>
      <c r="I38" s="103">
        <v>7039650.53</v>
      </c>
      <c r="J38" s="104">
        <v>9809349.47</v>
      </c>
      <c r="K38" s="119" t="str">
        <f t="shared" si="0"/>
        <v>00010601000000000110</v>
      </c>
      <c r="L38" s="106" t="s">
        <v>801</v>
      </c>
    </row>
    <row r="39" spans="1:12" s="85" customFormat="1" ht="33.75">
      <c r="A39" s="80" t="s">
        <v>802</v>
      </c>
      <c r="B39" s="79" t="s">
        <v>6</v>
      </c>
      <c r="C39" s="122" t="s">
        <v>70</v>
      </c>
      <c r="D39" s="151" t="s">
        <v>803</v>
      </c>
      <c r="E39" s="152"/>
      <c r="F39" s="152"/>
      <c r="G39" s="153"/>
      <c r="H39" s="81">
        <v>16849000</v>
      </c>
      <c r="I39" s="82">
        <v>7039650.53</v>
      </c>
      <c r="J39" s="83">
        <f>IF(IF(H39="",0,H39)=0,0,(IF(H39&gt;0,IF(I39&gt;H39,0,H39-I39),IF(I39&gt;H39,H39-I39,0))))</f>
        <v>9809349.47</v>
      </c>
      <c r="K39" s="120" t="str">
        <f t="shared" si="0"/>
        <v>00010601030130000110</v>
      </c>
      <c r="L39" s="84" t="str">
        <f>C39&amp;D39&amp;G39</f>
        <v>00010601030130000110</v>
      </c>
    </row>
    <row r="40" spans="1:12" ht="12.75">
      <c r="A40" s="100" t="s">
        <v>804</v>
      </c>
      <c r="B40" s="101" t="s">
        <v>6</v>
      </c>
      <c r="C40" s="102" t="s">
        <v>70</v>
      </c>
      <c r="D40" s="148" t="s">
        <v>805</v>
      </c>
      <c r="E40" s="149"/>
      <c r="F40" s="149"/>
      <c r="G40" s="150"/>
      <c r="H40" s="97">
        <v>32918000</v>
      </c>
      <c r="I40" s="103">
        <v>16005048.67</v>
      </c>
      <c r="J40" s="104">
        <v>16912951.33</v>
      </c>
      <c r="K40" s="119" t="str">
        <f t="shared" si="0"/>
        <v>00010606000000000110</v>
      </c>
      <c r="L40" s="106" t="s">
        <v>806</v>
      </c>
    </row>
    <row r="41" spans="1:12" ht="12.75">
      <c r="A41" s="100" t="s">
        <v>807</v>
      </c>
      <c r="B41" s="101" t="s">
        <v>6</v>
      </c>
      <c r="C41" s="102" t="s">
        <v>70</v>
      </c>
      <c r="D41" s="148" t="s">
        <v>808</v>
      </c>
      <c r="E41" s="149"/>
      <c r="F41" s="149"/>
      <c r="G41" s="150"/>
      <c r="H41" s="97">
        <v>16695000</v>
      </c>
      <c r="I41" s="103">
        <v>11256681.36</v>
      </c>
      <c r="J41" s="104">
        <v>5438318.64</v>
      </c>
      <c r="K41" s="119" t="str">
        <f t="shared" si="0"/>
        <v>00010606030000000110</v>
      </c>
      <c r="L41" s="106" t="s">
        <v>809</v>
      </c>
    </row>
    <row r="42" spans="1:12" s="85" customFormat="1" ht="33.75">
      <c r="A42" s="80" t="s">
        <v>810</v>
      </c>
      <c r="B42" s="79" t="s">
        <v>6</v>
      </c>
      <c r="C42" s="122" t="s">
        <v>70</v>
      </c>
      <c r="D42" s="151" t="s">
        <v>811</v>
      </c>
      <c r="E42" s="152"/>
      <c r="F42" s="152"/>
      <c r="G42" s="153"/>
      <c r="H42" s="81">
        <v>16695000</v>
      </c>
      <c r="I42" s="82">
        <v>11256681.36</v>
      </c>
      <c r="J42" s="83">
        <f>IF(IF(H42="",0,H42)=0,0,(IF(H42&gt;0,IF(I42&gt;H42,0,H42-I42),IF(I42&gt;H42,H42-I42,0))))</f>
        <v>5438318.64</v>
      </c>
      <c r="K42" s="120" t="str">
        <f t="shared" si="0"/>
        <v>00010606033130000110</v>
      </c>
      <c r="L42" s="84" t="str">
        <f>C42&amp;D42&amp;G42</f>
        <v>00010606033130000110</v>
      </c>
    </row>
    <row r="43" spans="1:12" ht="12.75">
      <c r="A43" s="100" t="s">
        <v>812</v>
      </c>
      <c r="B43" s="101" t="s">
        <v>6</v>
      </c>
      <c r="C43" s="102" t="s">
        <v>70</v>
      </c>
      <c r="D43" s="148" t="s">
        <v>813</v>
      </c>
      <c r="E43" s="149"/>
      <c r="F43" s="149"/>
      <c r="G43" s="150"/>
      <c r="H43" s="97">
        <v>16223000</v>
      </c>
      <c r="I43" s="103">
        <v>4748367.31</v>
      </c>
      <c r="J43" s="104">
        <v>11474632.69</v>
      </c>
      <c r="K43" s="119" t="str">
        <f t="shared" si="0"/>
        <v>00010606040000000110</v>
      </c>
      <c r="L43" s="106" t="s">
        <v>814</v>
      </c>
    </row>
    <row r="44" spans="1:12" s="85" customFormat="1" ht="33.75">
      <c r="A44" s="80" t="s">
        <v>815</v>
      </c>
      <c r="B44" s="79" t="s">
        <v>6</v>
      </c>
      <c r="C44" s="122" t="s">
        <v>70</v>
      </c>
      <c r="D44" s="151" t="s">
        <v>816</v>
      </c>
      <c r="E44" s="152"/>
      <c r="F44" s="152"/>
      <c r="G44" s="153"/>
      <c r="H44" s="81">
        <v>16223000</v>
      </c>
      <c r="I44" s="82">
        <v>4748367.31</v>
      </c>
      <c r="J44" s="83">
        <f>IF(IF(H44="",0,H44)=0,0,(IF(H44&gt;0,IF(I44&gt;H44,0,H44-I44),IF(I44&gt;H44,H44-I44,0))))</f>
        <v>11474632.69</v>
      </c>
      <c r="K44" s="120" t="str">
        <f t="shared" si="0"/>
        <v>00010606043130000110</v>
      </c>
      <c r="L44" s="84" t="str">
        <f>C44&amp;D44&amp;G44</f>
        <v>00010606043130000110</v>
      </c>
    </row>
    <row r="45" spans="1:12" ht="12.75">
      <c r="A45" s="100" t="s">
        <v>817</v>
      </c>
      <c r="B45" s="101" t="s">
        <v>6</v>
      </c>
      <c r="C45" s="102" t="s">
        <v>70</v>
      </c>
      <c r="D45" s="148" t="s">
        <v>818</v>
      </c>
      <c r="E45" s="149"/>
      <c r="F45" s="149"/>
      <c r="G45" s="150"/>
      <c r="H45" s="97">
        <v>29000</v>
      </c>
      <c r="I45" s="103">
        <v>24000</v>
      </c>
      <c r="J45" s="104">
        <v>5000</v>
      </c>
      <c r="K45" s="119" t="str">
        <f t="shared" si="0"/>
        <v>00010800000000000000</v>
      </c>
      <c r="L45" s="106" t="s">
        <v>819</v>
      </c>
    </row>
    <row r="46" spans="1:12" ht="33.75">
      <c r="A46" s="100" t="s">
        <v>820</v>
      </c>
      <c r="B46" s="101" t="s">
        <v>6</v>
      </c>
      <c r="C46" s="102" t="s">
        <v>70</v>
      </c>
      <c r="D46" s="148" t="s">
        <v>821</v>
      </c>
      <c r="E46" s="149"/>
      <c r="F46" s="149"/>
      <c r="G46" s="150"/>
      <c r="H46" s="97">
        <v>29000</v>
      </c>
      <c r="I46" s="103">
        <v>24000</v>
      </c>
      <c r="J46" s="104">
        <v>5000</v>
      </c>
      <c r="K46" s="119" t="str">
        <f t="shared" si="0"/>
        <v>00010807000010000110</v>
      </c>
      <c r="L46" s="106" t="s">
        <v>822</v>
      </c>
    </row>
    <row r="47" spans="1:12" ht="45">
      <c r="A47" s="100" t="s">
        <v>823</v>
      </c>
      <c r="B47" s="101" t="s">
        <v>6</v>
      </c>
      <c r="C47" s="102" t="s">
        <v>70</v>
      </c>
      <c r="D47" s="148" t="s">
        <v>824</v>
      </c>
      <c r="E47" s="149"/>
      <c r="F47" s="149"/>
      <c r="G47" s="150"/>
      <c r="H47" s="97">
        <v>29000</v>
      </c>
      <c r="I47" s="103">
        <v>24000</v>
      </c>
      <c r="J47" s="104">
        <v>5000</v>
      </c>
      <c r="K47" s="119" t="str">
        <f t="shared" si="0"/>
        <v>00010807170010000110</v>
      </c>
      <c r="L47" s="106" t="s">
        <v>825</v>
      </c>
    </row>
    <row r="48" spans="1:12" s="85" customFormat="1" ht="67.5">
      <c r="A48" s="80" t="s">
        <v>826</v>
      </c>
      <c r="B48" s="79" t="s">
        <v>6</v>
      </c>
      <c r="C48" s="122" t="s">
        <v>70</v>
      </c>
      <c r="D48" s="151" t="s">
        <v>827</v>
      </c>
      <c r="E48" s="152"/>
      <c r="F48" s="152"/>
      <c r="G48" s="153"/>
      <c r="H48" s="81">
        <v>29000</v>
      </c>
      <c r="I48" s="82">
        <v>24000</v>
      </c>
      <c r="J48" s="83">
        <f>IF(IF(H48="",0,H48)=0,0,(IF(H48&gt;0,IF(I48&gt;H48,0,H48-I48),IF(I48&gt;H48,H48-I48,0))))</f>
        <v>5000</v>
      </c>
      <c r="K48" s="120" t="str">
        <f t="shared" si="0"/>
        <v>00010807175010000110</v>
      </c>
      <c r="L48" s="84" t="str">
        <f>C48&amp;D48&amp;G48</f>
        <v>00010807175010000110</v>
      </c>
    </row>
    <row r="49" spans="1:12" ht="33.75">
      <c r="A49" s="100" t="s">
        <v>828</v>
      </c>
      <c r="B49" s="101" t="s">
        <v>6</v>
      </c>
      <c r="C49" s="102" t="s">
        <v>70</v>
      </c>
      <c r="D49" s="148" t="s">
        <v>829</v>
      </c>
      <c r="E49" s="149"/>
      <c r="F49" s="149"/>
      <c r="G49" s="150"/>
      <c r="H49" s="97">
        <v>13953500</v>
      </c>
      <c r="I49" s="103">
        <v>8050502.53</v>
      </c>
      <c r="J49" s="104">
        <v>5902997.47</v>
      </c>
      <c r="K49" s="119" t="str">
        <f aca="true" t="shared" si="1" ref="K49:K80">C49&amp;D49&amp;G49</f>
        <v>00011100000000000000</v>
      </c>
      <c r="L49" s="106" t="s">
        <v>830</v>
      </c>
    </row>
    <row r="50" spans="1:12" ht="67.5">
      <c r="A50" s="100" t="s">
        <v>831</v>
      </c>
      <c r="B50" s="101" t="s">
        <v>6</v>
      </c>
      <c r="C50" s="102" t="s">
        <v>70</v>
      </c>
      <c r="D50" s="148" t="s">
        <v>832</v>
      </c>
      <c r="E50" s="149"/>
      <c r="F50" s="149"/>
      <c r="G50" s="150"/>
      <c r="H50" s="97">
        <v>10546500</v>
      </c>
      <c r="I50" s="103">
        <v>5193506.28</v>
      </c>
      <c r="J50" s="104">
        <v>5352993.72</v>
      </c>
      <c r="K50" s="119" t="str">
        <f t="shared" si="1"/>
        <v>00011105000000000120</v>
      </c>
      <c r="L50" s="106" t="s">
        <v>833</v>
      </c>
    </row>
    <row r="51" spans="1:12" ht="56.25">
      <c r="A51" s="100" t="s">
        <v>834</v>
      </c>
      <c r="B51" s="101" t="s">
        <v>6</v>
      </c>
      <c r="C51" s="102" t="s">
        <v>70</v>
      </c>
      <c r="D51" s="148" t="s">
        <v>835</v>
      </c>
      <c r="E51" s="149"/>
      <c r="F51" s="149"/>
      <c r="G51" s="150"/>
      <c r="H51" s="97">
        <v>9700000</v>
      </c>
      <c r="I51" s="103">
        <v>4752877.67</v>
      </c>
      <c r="J51" s="104">
        <v>4947122.33</v>
      </c>
      <c r="K51" s="119" t="str">
        <f t="shared" si="1"/>
        <v>00011105010000000120</v>
      </c>
      <c r="L51" s="106" t="s">
        <v>836</v>
      </c>
    </row>
    <row r="52" spans="1:12" s="85" customFormat="1" ht="67.5">
      <c r="A52" s="80" t="s">
        <v>837</v>
      </c>
      <c r="B52" s="79" t="s">
        <v>6</v>
      </c>
      <c r="C52" s="122" t="s">
        <v>70</v>
      </c>
      <c r="D52" s="151" t="s">
        <v>838</v>
      </c>
      <c r="E52" s="152"/>
      <c r="F52" s="152"/>
      <c r="G52" s="153"/>
      <c r="H52" s="81">
        <v>9700000</v>
      </c>
      <c r="I52" s="82">
        <v>4752877.67</v>
      </c>
      <c r="J52" s="83">
        <f>IF(IF(H52="",0,H52)=0,0,(IF(H52&gt;0,IF(I52&gt;H52,0,H52-I52),IF(I52&gt;H52,H52-I52,0))))</f>
        <v>4947122.33</v>
      </c>
      <c r="K52" s="120" t="str">
        <f t="shared" si="1"/>
        <v>00011105013130000120</v>
      </c>
      <c r="L52" s="84" t="str">
        <f>C52&amp;D52&amp;G52</f>
        <v>00011105013130000120</v>
      </c>
    </row>
    <row r="53" spans="1:12" ht="67.5">
      <c r="A53" s="100" t="s">
        <v>839</v>
      </c>
      <c r="B53" s="101" t="s">
        <v>6</v>
      </c>
      <c r="C53" s="102" t="s">
        <v>70</v>
      </c>
      <c r="D53" s="148" t="s">
        <v>840</v>
      </c>
      <c r="E53" s="149"/>
      <c r="F53" s="149"/>
      <c r="G53" s="150"/>
      <c r="H53" s="97">
        <v>500000</v>
      </c>
      <c r="I53" s="103">
        <v>167366.48</v>
      </c>
      <c r="J53" s="104">
        <v>332633.52</v>
      </c>
      <c r="K53" s="119" t="str">
        <f t="shared" si="1"/>
        <v>00011105020000000120</v>
      </c>
      <c r="L53" s="106" t="s">
        <v>841</v>
      </c>
    </row>
    <row r="54" spans="1:12" s="85" customFormat="1" ht="67.5">
      <c r="A54" s="80" t="s">
        <v>842</v>
      </c>
      <c r="B54" s="79" t="s">
        <v>6</v>
      </c>
      <c r="C54" s="122" t="s">
        <v>70</v>
      </c>
      <c r="D54" s="151" t="s">
        <v>843</v>
      </c>
      <c r="E54" s="152"/>
      <c r="F54" s="152"/>
      <c r="G54" s="153"/>
      <c r="H54" s="81">
        <v>500000</v>
      </c>
      <c r="I54" s="82">
        <v>167366.48</v>
      </c>
      <c r="J54" s="83">
        <f>IF(IF(H54="",0,H54)=0,0,(IF(H54&gt;0,IF(I54&gt;H54,0,H54-I54),IF(I54&gt;H54,H54-I54,0))))</f>
        <v>332633.52</v>
      </c>
      <c r="K54" s="120" t="str">
        <f t="shared" si="1"/>
        <v>00011105025130000120</v>
      </c>
      <c r="L54" s="84" t="str">
        <f>C54&amp;D54&amp;G54</f>
        <v>00011105025130000120</v>
      </c>
    </row>
    <row r="55" spans="1:12" ht="33.75">
      <c r="A55" s="100" t="s">
        <v>844</v>
      </c>
      <c r="B55" s="101" t="s">
        <v>6</v>
      </c>
      <c r="C55" s="102" t="s">
        <v>70</v>
      </c>
      <c r="D55" s="148" t="s">
        <v>845</v>
      </c>
      <c r="E55" s="149"/>
      <c r="F55" s="149"/>
      <c r="G55" s="150"/>
      <c r="H55" s="97">
        <v>346500</v>
      </c>
      <c r="I55" s="103">
        <v>273262.13</v>
      </c>
      <c r="J55" s="104">
        <v>73237.87</v>
      </c>
      <c r="K55" s="119" t="str">
        <f t="shared" si="1"/>
        <v>00011105070000000120</v>
      </c>
      <c r="L55" s="106" t="s">
        <v>846</v>
      </c>
    </row>
    <row r="56" spans="1:12" s="85" customFormat="1" ht="33.75">
      <c r="A56" s="80" t="s">
        <v>847</v>
      </c>
      <c r="B56" s="79" t="s">
        <v>6</v>
      </c>
      <c r="C56" s="122" t="s">
        <v>70</v>
      </c>
      <c r="D56" s="151" t="s">
        <v>848</v>
      </c>
      <c r="E56" s="152"/>
      <c r="F56" s="152"/>
      <c r="G56" s="153"/>
      <c r="H56" s="81">
        <v>346500</v>
      </c>
      <c r="I56" s="82">
        <v>273262.13</v>
      </c>
      <c r="J56" s="83">
        <f>IF(IF(H56="",0,H56)=0,0,(IF(H56&gt;0,IF(I56&gt;H56,0,H56-I56),IF(I56&gt;H56,H56-I56,0))))</f>
        <v>73237.87</v>
      </c>
      <c r="K56" s="120" t="str">
        <f t="shared" si="1"/>
        <v>00011105075130000120</v>
      </c>
      <c r="L56" s="84" t="str">
        <f>C56&amp;D56&amp;G56</f>
        <v>00011105075130000120</v>
      </c>
    </row>
    <row r="57" spans="1:12" ht="67.5">
      <c r="A57" s="100" t="s">
        <v>849</v>
      </c>
      <c r="B57" s="101" t="s">
        <v>6</v>
      </c>
      <c r="C57" s="102" t="s">
        <v>70</v>
      </c>
      <c r="D57" s="148" t="s">
        <v>850</v>
      </c>
      <c r="E57" s="149"/>
      <c r="F57" s="149"/>
      <c r="G57" s="150"/>
      <c r="H57" s="97">
        <v>3407000</v>
      </c>
      <c r="I57" s="103">
        <v>2856996.25</v>
      </c>
      <c r="J57" s="104">
        <v>550003.75</v>
      </c>
      <c r="K57" s="119" t="str">
        <f t="shared" si="1"/>
        <v>00011109000000000120</v>
      </c>
      <c r="L57" s="106" t="s">
        <v>851</v>
      </c>
    </row>
    <row r="58" spans="1:12" ht="67.5">
      <c r="A58" s="100" t="s">
        <v>852</v>
      </c>
      <c r="B58" s="101" t="s">
        <v>6</v>
      </c>
      <c r="C58" s="102" t="s">
        <v>70</v>
      </c>
      <c r="D58" s="148" t="s">
        <v>853</v>
      </c>
      <c r="E58" s="149"/>
      <c r="F58" s="149"/>
      <c r="G58" s="150"/>
      <c r="H58" s="97">
        <v>3407000</v>
      </c>
      <c r="I58" s="103">
        <v>2856996.25</v>
      </c>
      <c r="J58" s="104">
        <v>550003.75</v>
      </c>
      <c r="K58" s="119" t="str">
        <f t="shared" si="1"/>
        <v>00011109040000000120</v>
      </c>
      <c r="L58" s="106" t="s">
        <v>854</v>
      </c>
    </row>
    <row r="59" spans="1:12" s="85" customFormat="1" ht="67.5">
      <c r="A59" s="80" t="s">
        <v>855</v>
      </c>
      <c r="B59" s="79" t="s">
        <v>6</v>
      </c>
      <c r="C59" s="122" t="s">
        <v>70</v>
      </c>
      <c r="D59" s="151" t="s">
        <v>856</v>
      </c>
      <c r="E59" s="152"/>
      <c r="F59" s="152"/>
      <c r="G59" s="153"/>
      <c r="H59" s="81">
        <v>3407000</v>
      </c>
      <c r="I59" s="82">
        <v>2856996.25</v>
      </c>
      <c r="J59" s="83">
        <f>IF(IF(H59="",0,H59)=0,0,(IF(H59&gt;0,IF(I59&gt;H59,0,H59-I59),IF(I59&gt;H59,H59-I59,0))))</f>
        <v>550003.75</v>
      </c>
      <c r="K59" s="120" t="str">
        <f t="shared" si="1"/>
        <v>00011109045130000120</v>
      </c>
      <c r="L59" s="84" t="str">
        <f>C59&amp;D59&amp;G59</f>
        <v>00011109045130000120</v>
      </c>
    </row>
    <row r="60" spans="1:12" ht="22.5">
      <c r="A60" s="100" t="s">
        <v>857</v>
      </c>
      <c r="B60" s="101" t="s">
        <v>6</v>
      </c>
      <c r="C60" s="102" t="s">
        <v>70</v>
      </c>
      <c r="D60" s="148" t="s">
        <v>858</v>
      </c>
      <c r="E60" s="149"/>
      <c r="F60" s="149"/>
      <c r="G60" s="150"/>
      <c r="H60" s="97">
        <v>770000</v>
      </c>
      <c r="I60" s="103">
        <v>604910</v>
      </c>
      <c r="J60" s="104">
        <v>165790</v>
      </c>
      <c r="K60" s="119" t="str">
        <f t="shared" si="1"/>
        <v>00011300000000000000</v>
      </c>
      <c r="L60" s="106" t="s">
        <v>859</v>
      </c>
    </row>
    <row r="61" spans="1:12" ht="12.75">
      <c r="A61" s="100" t="s">
        <v>860</v>
      </c>
      <c r="B61" s="101" t="s">
        <v>6</v>
      </c>
      <c r="C61" s="102" t="s">
        <v>70</v>
      </c>
      <c r="D61" s="148" t="s">
        <v>861</v>
      </c>
      <c r="E61" s="149"/>
      <c r="F61" s="149"/>
      <c r="G61" s="150"/>
      <c r="H61" s="97">
        <v>770000</v>
      </c>
      <c r="I61" s="103">
        <v>604210</v>
      </c>
      <c r="J61" s="104">
        <v>165790</v>
      </c>
      <c r="K61" s="119" t="str">
        <f t="shared" si="1"/>
        <v>00011301000000000130</v>
      </c>
      <c r="L61" s="106" t="s">
        <v>862</v>
      </c>
    </row>
    <row r="62" spans="1:12" ht="12.75">
      <c r="A62" s="100" t="s">
        <v>863</v>
      </c>
      <c r="B62" s="101" t="s">
        <v>6</v>
      </c>
      <c r="C62" s="102" t="s">
        <v>70</v>
      </c>
      <c r="D62" s="148" t="s">
        <v>864</v>
      </c>
      <c r="E62" s="149"/>
      <c r="F62" s="149"/>
      <c r="G62" s="150"/>
      <c r="H62" s="97">
        <v>770000</v>
      </c>
      <c r="I62" s="103">
        <v>604210</v>
      </c>
      <c r="J62" s="104">
        <v>165790</v>
      </c>
      <c r="K62" s="119" t="str">
        <f t="shared" si="1"/>
        <v>00011301990000000130</v>
      </c>
      <c r="L62" s="106" t="s">
        <v>865</v>
      </c>
    </row>
    <row r="63" spans="1:12" s="85" customFormat="1" ht="22.5">
      <c r="A63" s="80" t="s">
        <v>866</v>
      </c>
      <c r="B63" s="79" t="s">
        <v>6</v>
      </c>
      <c r="C63" s="122" t="s">
        <v>70</v>
      </c>
      <c r="D63" s="151" t="s">
        <v>867</v>
      </c>
      <c r="E63" s="152"/>
      <c r="F63" s="152"/>
      <c r="G63" s="153"/>
      <c r="H63" s="81">
        <v>770000</v>
      </c>
      <c r="I63" s="82">
        <v>604210</v>
      </c>
      <c r="J63" s="83">
        <f>IF(IF(H63="",0,H63)=0,0,(IF(H63&gt;0,IF(I63&gt;H63,0,H63-I63),IF(I63&gt;H63,H63-I63,0))))</f>
        <v>165790</v>
      </c>
      <c r="K63" s="120" t="str">
        <f t="shared" si="1"/>
        <v>00011301995130000130</v>
      </c>
      <c r="L63" s="84" t="str">
        <f>C63&amp;D63&amp;G63</f>
        <v>00011301995130000130</v>
      </c>
    </row>
    <row r="64" spans="1:12" ht="12.75">
      <c r="A64" s="100" t="s">
        <v>868</v>
      </c>
      <c r="B64" s="101" t="s">
        <v>6</v>
      </c>
      <c r="C64" s="102" t="s">
        <v>70</v>
      </c>
      <c r="D64" s="148" t="s">
        <v>869</v>
      </c>
      <c r="E64" s="149"/>
      <c r="F64" s="149"/>
      <c r="G64" s="150"/>
      <c r="H64" s="97">
        <v>0</v>
      </c>
      <c r="I64" s="103">
        <v>700</v>
      </c>
      <c r="J64" s="104">
        <v>0</v>
      </c>
      <c r="K64" s="119" t="str">
        <f t="shared" si="1"/>
        <v>00011302000000000130</v>
      </c>
      <c r="L64" s="106" t="s">
        <v>870</v>
      </c>
    </row>
    <row r="65" spans="1:12" ht="12.75">
      <c r="A65" s="100" t="s">
        <v>871</v>
      </c>
      <c r="B65" s="101" t="s">
        <v>6</v>
      </c>
      <c r="C65" s="102" t="s">
        <v>70</v>
      </c>
      <c r="D65" s="148" t="s">
        <v>872</v>
      </c>
      <c r="E65" s="149"/>
      <c r="F65" s="149"/>
      <c r="G65" s="150"/>
      <c r="H65" s="97">
        <v>0</v>
      </c>
      <c r="I65" s="103">
        <v>700</v>
      </c>
      <c r="J65" s="104">
        <v>0</v>
      </c>
      <c r="K65" s="119" t="str">
        <f t="shared" si="1"/>
        <v>00011302990000000130</v>
      </c>
      <c r="L65" s="106" t="s">
        <v>873</v>
      </c>
    </row>
    <row r="66" spans="1:12" s="85" customFormat="1" ht="22.5">
      <c r="A66" s="80" t="s">
        <v>874</v>
      </c>
      <c r="B66" s="79" t="s">
        <v>6</v>
      </c>
      <c r="C66" s="122" t="s">
        <v>70</v>
      </c>
      <c r="D66" s="151" t="s">
        <v>875</v>
      </c>
      <c r="E66" s="152"/>
      <c r="F66" s="152"/>
      <c r="G66" s="153"/>
      <c r="H66" s="81">
        <v>0</v>
      </c>
      <c r="I66" s="82">
        <v>700</v>
      </c>
      <c r="J66" s="83">
        <f>IF(IF(H66="",0,H66)=0,0,(IF(H66&gt;0,IF(I66&gt;H66,0,H66-I66),IF(I66&gt;H66,H66-I66,0))))</f>
        <v>0</v>
      </c>
      <c r="K66" s="120" t="str">
        <f t="shared" si="1"/>
        <v>00011302995130000130</v>
      </c>
      <c r="L66" s="84" t="str">
        <f>C66&amp;D66&amp;G66</f>
        <v>00011302995130000130</v>
      </c>
    </row>
    <row r="67" spans="1:12" ht="22.5">
      <c r="A67" s="100" t="s">
        <v>876</v>
      </c>
      <c r="B67" s="101" t="s">
        <v>6</v>
      </c>
      <c r="C67" s="102" t="s">
        <v>70</v>
      </c>
      <c r="D67" s="148" t="s">
        <v>877</v>
      </c>
      <c r="E67" s="149"/>
      <c r="F67" s="149"/>
      <c r="G67" s="150"/>
      <c r="H67" s="97">
        <v>6759500</v>
      </c>
      <c r="I67" s="103">
        <v>8521901.26</v>
      </c>
      <c r="J67" s="104">
        <v>0</v>
      </c>
      <c r="K67" s="119" t="str">
        <f t="shared" si="1"/>
        <v>00011400000000000000</v>
      </c>
      <c r="L67" s="106" t="s">
        <v>878</v>
      </c>
    </row>
    <row r="68" spans="1:12" ht="67.5">
      <c r="A68" s="100" t="s">
        <v>879</v>
      </c>
      <c r="B68" s="101" t="s">
        <v>6</v>
      </c>
      <c r="C68" s="102" t="s">
        <v>70</v>
      </c>
      <c r="D68" s="148" t="s">
        <v>880</v>
      </c>
      <c r="E68" s="149"/>
      <c r="F68" s="149"/>
      <c r="G68" s="150"/>
      <c r="H68" s="97">
        <v>2357000</v>
      </c>
      <c r="I68" s="103">
        <v>3901446.21</v>
      </c>
      <c r="J68" s="104">
        <v>0</v>
      </c>
      <c r="K68" s="119" t="str">
        <f t="shared" si="1"/>
        <v>00011402000000000000</v>
      </c>
      <c r="L68" s="106" t="s">
        <v>881</v>
      </c>
    </row>
    <row r="69" spans="1:12" ht="78.75">
      <c r="A69" s="100" t="s">
        <v>882</v>
      </c>
      <c r="B69" s="101" t="s">
        <v>6</v>
      </c>
      <c r="C69" s="102" t="s">
        <v>70</v>
      </c>
      <c r="D69" s="148" t="s">
        <v>883</v>
      </c>
      <c r="E69" s="149"/>
      <c r="F69" s="149"/>
      <c r="G69" s="150"/>
      <c r="H69" s="97">
        <v>2357000</v>
      </c>
      <c r="I69" s="103">
        <v>3901446.21</v>
      </c>
      <c r="J69" s="104">
        <v>0</v>
      </c>
      <c r="K69" s="119" t="str">
        <f t="shared" si="1"/>
        <v>00011402050130000410</v>
      </c>
      <c r="L69" s="106" t="s">
        <v>884</v>
      </c>
    </row>
    <row r="70" spans="1:12" s="85" customFormat="1" ht="67.5">
      <c r="A70" s="80" t="s">
        <v>885</v>
      </c>
      <c r="B70" s="79" t="s">
        <v>6</v>
      </c>
      <c r="C70" s="122" t="s">
        <v>70</v>
      </c>
      <c r="D70" s="151" t="s">
        <v>886</v>
      </c>
      <c r="E70" s="152"/>
      <c r="F70" s="152"/>
      <c r="G70" s="153"/>
      <c r="H70" s="81">
        <v>2357000</v>
      </c>
      <c r="I70" s="82">
        <v>3901446.21</v>
      </c>
      <c r="J70" s="83">
        <f>IF(IF(H70="",0,H70)=0,0,(IF(H70&gt;0,IF(I70&gt;H70,0,H70-I70),IF(I70&gt;H70,H70-I70,0))))</f>
        <v>0</v>
      </c>
      <c r="K70" s="120" t="str">
        <f t="shared" si="1"/>
        <v>00011402053130000410</v>
      </c>
      <c r="L70" s="84" t="str">
        <f>C70&amp;D70&amp;G70</f>
        <v>00011402053130000410</v>
      </c>
    </row>
    <row r="71" spans="1:12" ht="22.5">
      <c r="A71" s="100" t="s">
        <v>887</v>
      </c>
      <c r="B71" s="101" t="s">
        <v>6</v>
      </c>
      <c r="C71" s="102" t="s">
        <v>70</v>
      </c>
      <c r="D71" s="148" t="s">
        <v>888</v>
      </c>
      <c r="E71" s="149"/>
      <c r="F71" s="149"/>
      <c r="G71" s="150"/>
      <c r="H71" s="97">
        <v>4402500</v>
      </c>
      <c r="I71" s="103">
        <v>4620455.05</v>
      </c>
      <c r="J71" s="104">
        <v>0</v>
      </c>
      <c r="K71" s="119" t="str">
        <f t="shared" si="1"/>
        <v>00011406000000000430</v>
      </c>
      <c r="L71" s="106" t="s">
        <v>889</v>
      </c>
    </row>
    <row r="72" spans="1:12" ht="33.75">
      <c r="A72" s="100" t="s">
        <v>890</v>
      </c>
      <c r="B72" s="101" t="s">
        <v>6</v>
      </c>
      <c r="C72" s="102" t="s">
        <v>70</v>
      </c>
      <c r="D72" s="148" t="s">
        <v>891</v>
      </c>
      <c r="E72" s="149"/>
      <c r="F72" s="149"/>
      <c r="G72" s="150"/>
      <c r="H72" s="97">
        <v>4402500</v>
      </c>
      <c r="I72" s="103">
        <v>4620455.05</v>
      </c>
      <c r="J72" s="104">
        <v>0</v>
      </c>
      <c r="K72" s="119" t="str">
        <f t="shared" si="1"/>
        <v>00011406010000000430</v>
      </c>
      <c r="L72" s="106" t="s">
        <v>892</v>
      </c>
    </row>
    <row r="73" spans="1:12" s="85" customFormat="1" ht="45">
      <c r="A73" s="80" t="s">
        <v>893</v>
      </c>
      <c r="B73" s="79" t="s">
        <v>6</v>
      </c>
      <c r="C73" s="122" t="s">
        <v>70</v>
      </c>
      <c r="D73" s="151" t="s">
        <v>894</v>
      </c>
      <c r="E73" s="152"/>
      <c r="F73" s="152"/>
      <c r="G73" s="153"/>
      <c r="H73" s="81">
        <v>4402500</v>
      </c>
      <c r="I73" s="82">
        <v>4620455.05</v>
      </c>
      <c r="J73" s="83">
        <f>IF(IF(H73="",0,H73)=0,0,(IF(H73&gt;0,IF(I73&gt;H73,0,H73-I73),IF(I73&gt;H73,H73-I73,0))))</f>
        <v>0</v>
      </c>
      <c r="K73" s="120" t="str">
        <f t="shared" si="1"/>
        <v>00011406013130000430</v>
      </c>
      <c r="L73" s="84" t="str">
        <f>C73&amp;D73&amp;G73</f>
        <v>00011406013130000430</v>
      </c>
    </row>
    <row r="74" spans="1:12" ht="12.75">
      <c r="A74" s="100" t="s">
        <v>895</v>
      </c>
      <c r="B74" s="101" t="s">
        <v>6</v>
      </c>
      <c r="C74" s="102" t="s">
        <v>70</v>
      </c>
      <c r="D74" s="148" t="s">
        <v>896</v>
      </c>
      <c r="E74" s="149"/>
      <c r="F74" s="149"/>
      <c r="G74" s="150"/>
      <c r="H74" s="97">
        <v>2432005</v>
      </c>
      <c r="I74" s="103">
        <v>2360156.26</v>
      </c>
      <c r="J74" s="104">
        <v>179807.65</v>
      </c>
      <c r="K74" s="119" t="str">
        <f t="shared" si="1"/>
        <v>00011600000000000000</v>
      </c>
      <c r="L74" s="106" t="s">
        <v>897</v>
      </c>
    </row>
    <row r="75" spans="1:12" ht="33.75">
      <c r="A75" s="100" t="s">
        <v>898</v>
      </c>
      <c r="B75" s="101" t="s">
        <v>6</v>
      </c>
      <c r="C75" s="102" t="s">
        <v>70</v>
      </c>
      <c r="D75" s="148" t="s">
        <v>899</v>
      </c>
      <c r="E75" s="149"/>
      <c r="F75" s="149"/>
      <c r="G75" s="150"/>
      <c r="H75" s="97">
        <v>2000</v>
      </c>
      <c r="I75" s="103">
        <v>649.88</v>
      </c>
      <c r="J75" s="104">
        <v>1350.12</v>
      </c>
      <c r="K75" s="119" t="str">
        <f t="shared" si="1"/>
        <v>00011621000000000140</v>
      </c>
      <c r="L75" s="106" t="s">
        <v>900</v>
      </c>
    </row>
    <row r="76" spans="1:12" s="85" customFormat="1" ht="45">
      <c r="A76" s="80" t="s">
        <v>901</v>
      </c>
      <c r="B76" s="79" t="s">
        <v>6</v>
      </c>
      <c r="C76" s="122" t="s">
        <v>70</v>
      </c>
      <c r="D76" s="151" t="s">
        <v>902</v>
      </c>
      <c r="E76" s="152"/>
      <c r="F76" s="152"/>
      <c r="G76" s="153"/>
      <c r="H76" s="81">
        <v>2000</v>
      </c>
      <c r="I76" s="82">
        <v>649.88</v>
      </c>
      <c r="J76" s="83">
        <f>IF(IF(H76="",0,H76)=0,0,(IF(H76&gt;0,IF(I76&gt;H76,0,H76-I76),IF(I76&gt;H76,H76-I76,0))))</f>
        <v>1350.12</v>
      </c>
      <c r="K76" s="120" t="str">
        <f t="shared" si="1"/>
        <v>00011621050130000140</v>
      </c>
      <c r="L76" s="84" t="str">
        <f>C76&amp;D76&amp;G76</f>
        <v>00011621050130000140</v>
      </c>
    </row>
    <row r="77" spans="1:12" ht="45">
      <c r="A77" s="100" t="s">
        <v>903</v>
      </c>
      <c r="B77" s="101" t="s">
        <v>6</v>
      </c>
      <c r="C77" s="102" t="s">
        <v>70</v>
      </c>
      <c r="D77" s="148" t="s">
        <v>904</v>
      </c>
      <c r="E77" s="149"/>
      <c r="F77" s="149"/>
      <c r="G77" s="150"/>
      <c r="H77" s="97">
        <v>19000</v>
      </c>
      <c r="I77" s="103">
        <v>19104</v>
      </c>
      <c r="J77" s="104">
        <v>0</v>
      </c>
      <c r="K77" s="119" t="str">
        <f t="shared" si="1"/>
        <v>00011633000000000140</v>
      </c>
      <c r="L77" s="106" t="s">
        <v>905</v>
      </c>
    </row>
    <row r="78" spans="1:12" s="85" customFormat="1" ht="56.25">
      <c r="A78" s="80" t="s">
        <v>906</v>
      </c>
      <c r="B78" s="79" t="s">
        <v>6</v>
      </c>
      <c r="C78" s="122" t="s">
        <v>70</v>
      </c>
      <c r="D78" s="151" t="s">
        <v>907</v>
      </c>
      <c r="E78" s="152"/>
      <c r="F78" s="152"/>
      <c r="G78" s="153"/>
      <c r="H78" s="81">
        <v>19000</v>
      </c>
      <c r="I78" s="82">
        <v>19104</v>
      </c>
      <c r="J78" s="83">
        <f>IF(IF(H78="",0,H78)=0,0,(IF(H78&gt;0,IF(I78&gt;H78,0,H78-I78),IF(I78&gt;H78,H78-I78,0))))</f>
        <v>0</v>
      </c>
      <c r="K78" s="120" t="str">
        <f t="shared" si="1"/>
        <v>00011633050130000140</v>
      </c>
      <c r="L78" s="84" t="str">
        <f>C78&amp;D78&amp;G78</f>
        <v>00011633050130000140</v>
      </c>
    </row>
    <row r="79" spans="1:12" ht="45">
      <c r="A79" s="100" t="s">
        <v>908</v>
      </c>
      <c r="B79" s="101" t="s">
        <v>6</v>
      </c>
      <c r="C79" s="102" t="s">
        <v>70</v>
      </c>
      <c r="D79" s="148" t="s">
        <v>909</v>
      </c>
      <c r="E79" s="149"/>
      <c r="F79" s="149"/>
      <c r="G79" s="150"/>
      <c r="H79" s="97">
        <v>730200</v>
      </c>
      <c r="I79" s="103">
        <v>551742.47</v>
      </c>
      <c r="J79" s="104">
        <v>178457.53</v>
      </c>
      <c r="K79" s="119" t="str">
        <f t="shared" si="1"/>
        <v>00011637000000000140</v>
      </c>
      <c r="L79" s="106" t="s">
        <v>910</v>
      </c>
    </row>
    <row r="80" spans="1:12" s="85" customFormat="1" ht="56.25">
      <c r="A80" s="80" t="s">
        <v>911</v>
      </c>
      <c r="B80" s="79" t="s">
        <v>6</v>
      </c>
      <c r="C80" s="122" t="s">
        <v>70</v>
      </c>
      <c r="D80" s="151" t="s">
        <v>912</v>
      </c>
      <c r="E80" s="152"/>
      <c r="F80" s="152"/>
      <c r="G80" s="153"/>
      <c r="H80" s="81">
        <v>730200</v>
      </c>
      <c r="I80" s="82">
        <v>551742.47</v>
      </c>
      <c r="J80" s="83">
        <f>IF(IF(H80="",0,H80)=0,0,(IF(H80&gt;0,IF(I80&gt;H80,0,H80-I80),IF(I80&gt;H80,H80-I80,0))))</f>
        <v>178457.53</v>
      </c>
      <c r="K80" s="120" t="str">
        <f t="shared" si="1"/>
        <v>00011637040130000140</v>
      </c>
      <c r="L80" s="84" t="str">
        <f>C80&amp;D80&amp;G80</f>
        <v>00011637040130000140</v>
      </c>
    </row>
    <row r="81" spans="1:12" ht="22.5">
      <c r="A81" s="100" t="s">
        <v>913</v>
      </c>
      <c r="B81" s="101" t="s">
        <v>6</v>
      </c>
      <c r="C81" s="102" t="s">
        <v>70</v>
      </c>
      <c r="D81" s="148" t="s">
        <v>914</v>
      </c>
      <c r="E81" s="149"/>
      <c r="F81" s="149"/>
      <c r="G81" s="150"/>
      <c r="H81" s="97">
        <v>1680805</v>
      </c>
      <c r="I81" s="103">
        <v>1788659.91</v>
      </c>
      <c r="J81" s="104">
        <v>0</v>
      </c>
      <c r="K81" s="119" t="str">
        <f aca="true" t="shared" si="2" ref="K81:K101">C81&amp;D81&amp;G81</f>
        <v>00011690000000000140</v>
      </c>
      <c r="L81" s="106" t="s">
        <v>915</v>
      </c>
    </row>
    <row r="82" spans="1:12" s="85" customFormat="1" ht="33.75">
      <c r="A82" s="80" t="s">
        <v>916</v>
      </c>
      <c r="B82" s="79" t="s">
        <v>6</v>
      </c>
      <c r="C82" s="122" t="s">
        <v>70</v>
      </c>
      <c r="D82" s="151" t="s">
        <v>917</v>
      </c>
      <c r="E82" s="152"/>
      <c r="F82" s="152"/>
      <c r="G82" s="153"/>
      <c r="H82" s="81">
        <v>1680805</v>
      </c>
      <c r="I82" s="82">
        <v>1788659.91</v>
      </c>
      <c r="J82" s="83">
        <f>IF(IF(H82="",0,H82)=0,0,(IF(H82&gt;0,IF(I82&gt;H82,0,H82-I82),IF(I82&gt;H82,H82-I82,0))))</f>
        <v>0</v>
      </c>
      <c r="K82" s="120" t="str">
        <f t="shared" si="2"/>
        <v>00011690050130000140</v>
      </c>
      <c r="L82" s="84" t="str">
        <f>C82&amp;D82&amp;G82</f>
        <v>00011690050130000140</v>
      </c>
    </row>
    <row r="83" spans="1:12" ht="12.75">
      <c r="A83" s="100" t="s">
        <v>918</v>
      </c>
      <c r="B83" s="101" t="s">
        <v>6</v>
      </c>
      <c r="C83" s="102" t="s">
        <v>70</v>
      </c>
      <c r="D83" s="148" t="s">
        <v>919</v>
      </c>
      <c r="E83" s="149"/>
      <c r="F83" s="149"/>
      <c r="G83" s="150"/>
      <c r="H83" s="97">
        <v>142900289.84</v>
      </c>
      <c r="I83" s="103">
        <v>68017232.33</v>
      </c>
      <c r="J83" s="104">
        <v>74728118.91</v>
      </c>
      <c r="K83" s="119" t="str">
        <f t="shared" si="2"/>
        <v>00020000000000000000</v>
      </c>
      <c r="L83" s="106" t="s">
        <v>920</v>
      </c>
    </row>
    <row r="84" spans="1:12" ht="33.75">
      <c r="A84" s="100" t="s">
        <v>921</v>
      </c>
      <c r="B84" s="101" t="s">
        <v>6</v>
      </c>
      <c r="C84" s="102" t="s">
        <v>70</v>
      </c>
      <c r="D84" s="148" t="s">
        <v>922</v>
      </c>
      <c r="E84" s="149"/>
      <c r="F84" s="149"/>
      <c r="G84" s="150"/>
      <c r="H84" s="97">
        <v>142900289.84</v>
      </c>
      <c r="I84" s="103">
        <v>68172170.93</v>
      </c>
      <c r="J84" s="104">
        <v>74728118.91</v>
      </c>
      <c r="K84" s="119" t="str">
        <f t="shared" si="2"/>
        <v>00020200000000000000</v>
      </c>
      <c r="L84" s="106" t="s">
        <v>923</v>
      </c>
    </row>
    <row r="85" spans="1:12" ht="22.5">
      <c r="A85" s="100" t="s">
        <v>924</v>
      </c>
      <c r="B85" s="101" t="s">
        <v>6</v>
      </c>
      <c r="C85" s="102" t="s">
        <v>70</v>
      </c>
      <c r="D85" s="148" t="s">
        <v>925</v>
      </c>
      <c r="E85" s="149"/>
      <c r="F85" s="149"/>
      <c r="G85" s="150"/>
      <c r="H85" s="97">
        <v>142899289.84</v>
      </c>
      <c r="I85" s="103">
        <v>68171420.93</v>
      </c>
      <c r="J85" s="104">
        <v>74727868.91</v>
      </c>
      <c r="K85" s="119" t="str">
        <f t="shared" si="2"/>
        <v>00020220000000000150</v>
      </c>
      <c r="L85" s="106" t="s">
        <v>926</v>
      </c>
    </row>
    <row r="86" spans="1:12" ht="33.75">
      <c r="A86" s="100" t="s">
        <v>927</v>
      </c>
      <c r="B86" s="101" t="s">
        <v>6</v>
      </c>
      <c r="C86" s="102" t="s">
        <v>70</v>
      </c>
      <c r="D86" s="148" t="s">
        <v>928</v>
      </c>
      <c r="E86" s="149"/>
      <c r="F86" s="149"/>
      <c r="G86" s="150"/>
      <c r="H86" s="97">
        <v>29685400</v>
      </c>
      <c r="I86" s="103">
        <v>6371694.3</v>
      </c>
      <c r="J86" s="104">
        <v>23313705.7</v>
      </c>
      <c r="K86" s="119" t="str">
        <f t="shared" si="2"/>
        <v>00020220077000000150</v>
      </c>
      <c r="L86" s="106" t="s">
        <v>929</v>
      </c>
    </row>
    <row r="87" spans="1:12" s="85" customFormat="1" ht="33.75">
      <c r="A87" s="80" t="s">
        <v>930</v>
      </c>
      <c r="B87" s="79" t="s">
        <v>6</v>
      </c>
      <c r="C87" s="122" t="s">
        <v>70</v>
      </c>
      <c r="D87" s="151" t="s">
        <v>931</v>
      </c>
      <c r="E87" s="152"/>
      <c r="F87" s="152"/>
      <c r="G87" s="153"/>
      <c r="H87" s="81">
        <v>29685400</v>
      </c>
      <c r="I87" s="82">
        <v>6371694.3</v>
      </c>
      <c r="J87" s="83">
        <f>IF(IF(H87="",0,H87)=0,0,(IF(H87&gt;0,IF(I87&gt;H87,0,H87-I87),IF(I87&gt;H87,H87-I87,0))))</f>
        <v>23313705.7</v>
      </c>
      <c r="K87" s="120" t="str">
        <f t="shared" si="2"/>
        <v>00020220077130000150</v>
      </c>
      <c r="L87" s="84" t="str">
        <f>C87&amp;D87&amp;G87</f>
        <v>00020220077130000150</v>
      </c>
    </row>
    <row r="88" spans="1:12" ht="90">
      <c r="A88" s="100" t="s">
        <v>932</v>
      </c>
      <c r="B88" s="101" t="s">
        <v>6</v>
      </c>
      <c r="C88" s="102" t="s">
        <v>70</v>
      </c>
      <c r="D88" s="148" t="s">
        <v>933</v>
      </c>
      <c r="E88" s="149"/>
      <c r="F88" s="149"/>
      <c r="G88" s="150"/>
      <c r="H88" s="97">
        <v>19878543.21</v>
      </c>
      <c r="I88" s="103">
        <v>5963562.96</v>
      </c>
      <c r="J88" s="104">
        <v>13914980.25</v>
      </c>
      <c r="K88" s="119" t="str">
        <f t="shared" si="2"/>
        <v>00020220299000000150</v>
      </c>
      <c r="L88" s="106" t="s">
        <v>934</v>
      </c>
    </row>
    <row r="89" spans="1:12" s="85" customFormat="1" ht="90">
      <c r="A89" s="80" t="s">
        <v>935</v>
      </c>
      <c r="B89" s="79" t="s">
        <v>6</v>
      </c>
      <c r="C89" s="122" t="s">
        <v>70</v>
      </c>
      <c r="D89" s="151" t="s">
        <v>936</v>
      </c>
      <c r="E89" s="152"/>
      <c r="F89" s="152"/>
      <c r="G89" s="153"/>
      <c r="H89" s="81">
        <v>19878543.21</v>
      </c>
      <c r="I89" s="82">
        <v>5963562.96</v>
      </c>
      <c r="J89" s="83">
        <f>IF(IF(H89="",0,H89)=0,0,(IF(H89&gt;0,IF(I89&gt;H89,0,H89-I89),IF(I89&gt;H89,H89-I89,0))))</f>
        <v>13914980.25</v>
      </c>
      <c r="K89" s="120" t="str">
        <f t="shared" si="2"/>
        <v>00020220299130000150</v>
      </c>
      <c r="L89" s="84" t="str">
        <f>C89&amp;D89&amp;G89</f>
        <v>00020220299130000150</v>
      </c>
    </row>
    <row r="90" spans="1:12" ht="67.5">
      <c r="A90" s="100" t="s">
        <v>937</v>
      </c>
      <c r="B90" s="101" t="s">
        <v>6</v>
      </c>
      <c r="C90" s="102" t="s">
        <v>70</v>
      </c>
      <c r="D90" s="148" t="s">
        <v>938</v>
      </c>
      <c r="E90" s="149"/>
      <c r="F90" s="149"/>
      <c r="G90" s="150"/>
      <c r="H90" s="97">
        <v>767438.63</v>
      </c>
      <c r="I90" s="103">
        <v>230231.59</v>
      </c>
      <c r="J90" s="104">
        <v>537207.04</v>
      </c>
      <c r="K90" s="119" t="str">
        <f t="shared" si="2"/>
        <v>00020220302000000150</v>
      </c>
      <c r="L90" s="106" t="s">
        <v>939</v>
      </c>
    </row>
    <row r="91" spans="1:12" s="85" customFormat="1" ht="67.5">
      <c r="A91" s="80" t="s">
        <v>940</v>
      </c>
      <c r="B91" s="79" t="s">
        <v>6</v>
      </c>
      <c r="C91" s="122" t="s">
        <v>70</v>
      </c>
      <c r="D91" s="151" t="s">
        <v>941</v>
      </c>
      <c r="E91" s="152"/>
      <c r="F91" s="152"/>
      <c r="G91" s="153"/>
      <c r="H91" s="81">
        <v>767438.63</v>
      </c>
      <c r="I91" s="82">
        <v>230231.59</v>
      </c>
      <c r="J91" s="83">
        <f>IF(IF(H91="",0,H91)=0,0,(IF(H91&gt;0,IF(I91&gt;H91,0,H91-I91),IF(I91&gt;H91,H91-I91,0))))</f>
        <v>537207.04</v>
      </c>
      <c r="K91" s="120" t="str">
        <f t="shared" si="2"/>
        <v>00020220302130000150</v>
      </c>
      <c r="L91" s="84" t="str">
        <f>C91&amp;D91&amp;G91</f>
        <v>00020220302130000150</v>
      </c>
    </row>
    <row r="92" spans="1:12" ht="22.5">
      <c r="A92" s="100" t="s">
        <v>942</v>
      </c>
      <c r="B92" s="101" t="s">
        <v>6</v>
      </c>
      <c r="C92" s="102" t="s">
        <v>70</v>
      </c>
      <c r="D92" s="148" t="s">
        <v>943</v>
      </c>
      <c r="E92" s="149"/>
      <c r="F92" s="149"/>
      <c r="G92" s="150"/>
      <c r="H92" s="97">
        <v>28862308</v>
      </c>
      <c r="I92" s="103">
        <v>11393946.13</v>
      </c>
      <c r="J92" s="104">
        <v>17468361.87</v>
      </c>
      <c r="K92" s="119" t="str">
        <f t="shared" si="2"/>
        <v>00020225555000000150</v>
      </c>
      <c r="L92" s="106" t="s">
        <v>944</v>
      </c>
    </row>
    <row r="93" spans="1:12" s="85" customFormat="1" ht="22.5">
      <c r="A93" s="80" t="s">
        <v>945</v>
      </c>
      <c r="B93" s="79" t="s">
        <v>6</v>
      </c>
      <c r="C93" s="122" t="s">
        <v>70</v>
      </c>
      <c r="D93" s="151" t="s">
        <v>946</v>
      </c>
      <c r="E93" s="152"/>
      <c r="F93" s="152"/>
      <c r="G93" s="153"/>
      <c r="H93" s="81">
        <v>28862308</v>
      </c>
      <c r="I93" s="82">
        <v>11393946.13</v>
      </c>
      <c r="J93" s="83">
        <f>IF(IF(H93="",0,H93)=0,0,(IF(H93&gt;0,IF(I93&gt;H93,0,H93-I93),IF(I93&gt;H93,H93-I93,0))))</f>
        <v>17468361.87</v>
      </c>
      <c r="K93" s="120" t="str">
        <f t="shared" si="2"/>
        <v>00020225555130000150</v>
      </c>
      <c r="L93" s="84" t="str">
        <f>C93&amp;D93&amp;G93</f>
        <v>00020225555130000150</v>
      </c>
    </row>
    <row r="94" spans="1:12" ht="12.75">
      <c r="A94" s="100" t="s">
        <v>947</v>
      </c>
      <c r="B94" s="101" t="s">
        <v>6</v>
      </c>
      <c r="C94" s="102" t="s">
        <v>70</v>
      </c>
      <c r="D94" s="148" t="s">
        <v>948</v>
      </c>
      <c r="E94" s="149"/>
      <c r="F94" s="149"/>
      <c r="G94" s="150"/>
      <c r="H94" s="97">
        <v>63705600</v>
      </c>
      <c r="I94" s="103">
        <v>44211985.95</v>
      </c>
      <c r="J94" s="104">
        <v>19493614.05</v>
      </c>
      <c r="K94" s="119" t="str">
        <f t="shared" si="2"/>
        <v>00020229999000000150</v>
      </c>
      <c r="L94" s="106" t="s">
        <v>949</v>
      </c>
    </row>
    <row r="95" spans="1:12" s="85" customFormat="1" ht="12.75">
      <c r="A95" s="80" t="s">
        <v>950</v>
      </c>
      <c r="B95" s="79" t="s">
        <v>6</v>
      </c>
      <c r="C95" s="122" t="s">
        <v>70</v>
      </c>
      <c r="D95" s="151" t="s">
        <v>951</v>
      </c>
      <c r="E95" s="152"/>
      <c r="F95" s="152"/>
      <c r="G95" s="153"/>
      <c r="H95" s="81">
        <v>63705600</v>
      </c>
      <c r="I95" s="82">
        <v>44211985.95</v>
      </c>
      <c r="J95" s="83">
        <f>IF(IF(H95="",0,H95)=0,0,(IF(H95&gt;0,IF(I95&gt;H95,0,H95-I95),IF(I95&gt;H95,H95-I95,0))))</f>
        <v>19493614.05</v>
      </c>
      <c r="K95" s="120" t="str">
        <f t="shared" si="2"/>
        <v>00020229999130000150</v>
      </c>
      <c r="L95" s="84" t="str">
        <f>C95&amp;D95&amp;G95</f>
        <v>00020229999130000150</v>
      </c>
    </row>
    <row r="96" spans="1:12" ht="22.5">
      <c r="A96" s="100" t="s">
        <v>952</v>
      </c>
      <c r="B96" s="101" t="s">
        <v>6</v>
      </c>
      <c r="C96" s="102" t="s">
        <v>70</v>
      </c>
      <c r="D96" s="148" t="s">
        <v>953</v>
      </c>
      <c r="E96" s="149"/>
      <c r="F96" s="149"/>
      <c r="G96" s="150"/>
      <c r="H96" s="97">
        <v>1000</v>
      </c>
      <c r="I96" s="103">
        <v>750</v>
      </c>
      <c r="J96" s="104">
        <v>250</v>
      </c>
      <c r="K96" s="119" t="str">
        <f t="shared" si="2"/>
        <v>00020230000000000150</v>
      </c>
      <c r="L96" s="106" t="s">
        <v>954</v>
      </c>
    </row>
    <row r="97" spans="1:12" ht="33.75">
      <c r="A97" s="100" t="s">
        <v>955</v>
      </c>
      <c r="B97" s="101" t="s">
        <v>6</v>
      </c>
      <c r="C97" s="102" t="s">
        <v>70</v>
      </c>
      <c r="D97" s="148" t="s">
        <v>956</v>
      </c>
      <c r="E97" s="149"/>
      <c r="F97" s="149"/>
      <c r="G97" s="150"/>
      <c r="H97" s="97">
        <v>1000</v>
      </c>
      <c r="I97" s="103">
        <v>750</v>
      </c>
      <c r="J97" s="104">
        <v>250</v>
      </c>
      <c r="K97" s="119" t="str">
        <f t="shared" si="2"/>
        <v>00020230024000000150</v>
      </c>
      <c r="L97" s="106" t="s">
        <v>957</v>
      </c>
    </row>
    <row r="98" spans="1:12" s="85" customFormat="1" ht="33.75">
      <c r="A98" s="80" t="s">
        <v>958</v>
      </c>
      <c r="B98" s="79" t="s">
        <v>6</v>
      </c>
      <c r="C98" s="122" t="s">
        <v>70</v>
      </c>
      <c r="D98" s="151" t="s">
        <v>959</v>
      </c>
      <c r="E98" s="152"/>
      <c r="F98" s="152"/>
      <c r="G98" s="153"/>
      <c r="H98" s="81">
        <v>1000</v>
      </c>
      <c r="I98" s="82">
        <v>750</v>
      </c>
      <c r="J98" s="83">
        <f>IF(IF(H98="",0,H98)=0,0,(IF(H98&gt;0,IF(I98&gt;H98,0,H98-I98),IF(I98&gt;H98,H98-I98,0))))</f>
        <v>250</v>
      </c>
      <c r="K98" s="120" t="str">
        <f t="shared" si="2"/>
        <v>00020230024130000150</v>
      </c>
      <c r="L98" s="84" t="str">
        <f>C98&amp;D98&amp;G98</f>
        <v>00020230024130000150</v>
      </c>
    </row>
    <row r="99" spans="1:12" ht="33.75">
      <c r="A99" s="100" t="s">
        <v>960</v>
      </c>
      <c r="B99" s="101" t="s">
        <v>6</v>
      </c>
      <c r="C99" s="102" t="s">
        <v>70</v>
      </c>
      <c r="D99" s="148" t="s">
        <v>961</v>
      </c>
      <c r="E99" s="149"/>
      <c r="F99" s="149"/>
      <c r="G99" s="150"/>
      <c r="H99" s="97">
        <v>0</v>
      </c>
      <c r="I99" s="103">
        <v>-154938.6</v>
      </c>
      <c r="J99" s="104">
        <v>0</v>
      </c>
      <c r="K99" s="119" t="str">
        <f t="shared" si="2"/>
        <v>00021900000000000000</v>
      </c>
      <c r="L99" s="106" t="s">
        <v>962</v>
      </c>
    </row>
    <row r="100" spans="1:12" ht="45">
      <c r="A100" s="100" t="s">
        <v>963</v>
      </c>
      <c r="B100" s="101" t="s">
        <v>6</v>
      </c>
      <c r="C100" s="102" t="s">
        <v>70</v>
      </c>
      <c r="D100" s="148" t="s">
        <v>964</v>
      </c>
      <c r="E100" s="149"/>
      <c r="F100" s="149"/>
      <c r="G100" s="150"/>
      <c r="H100" s="97">
        <v>0</v>
      </c>
      <c r="I100" s="103">
        <v>-154938.6</v>
      </c>
      <c r="J100" s="104">
        <v>0</v>
      </c>
      <c r="K100" s="119" t="str">
        <f t="shared" si="2"/>
        <v>00021900000130000150</v>
      </c>
      <c r="L100" s="106" t="s">
        <v>965</v>
      </c>
    </row>
    <row r="101" spans="1:12" s="85" customFormat="1" ht="45">
      <c r="A101" s="80" t="s">
        <v>966</v>
      </c>
      <c r="B101" s="79" t="s">
        <v>6</v>
      </c>
      <c r="C101" s="122" t="s">
        <v>70</v>
      </c>
      <c r="D101" s="151" t="s">
        <v>967</v>
      </c>
      <c r="E101" s="152"/>
      <c r="F101" s="152"/>
      <c r="G101" s="153"/>
      <c r="H101" s="81">
        <v>0</v>
      </c>
      <c r="I101" s="82">
        <v>-154938.6</v>
      </c>
      <c r="J101" s="83">
        <f>IF(IF(H101="",0,H101)=0,0,(IF(H101&gt;0,IF(I101&gt;H101,0,H101-I101),IF(I101&gt;H101,H101-I101,0))))</f>
        <v>0</v>
      </c>
      <c r="K101" s="120" t="str">
        <f t="shared" si="2"/>
        <v>00021960010130000150</v>
      </c>
      <c r="L101" s="84" t="str">
        <f>C101&amp;D101&amp;G101</f>
        <v>00021960010130000150</v>
      </c>
    </row>
    <row r="102" spans="1:11" ht="3.75" customHeight="1" hidden="1" thickBot="1">
      <c r="A102" s="15"/>
      <c r="B102" s="27"/>
      <c r="C102" s="19"/>
      <c r="D102" s="28"/>
      <c r="E102" s="28"/>
      <c r="F102" s="28"/>
      <c r="G102" s="28"/>
      <c r="H102" s="36"/>
      <c r="I102" s="37"/>
      <c r="J102" s="51"/>
      <c r="K102" s="116"/>
    </row>
    <row r="103" spans="1:11" ht="12.75">
      <c r="A103" s="20"/>
      <c r="B103" s="21"/>
      <c r="C103" s="22"/>
      <c r="D103" s="22"/>
      <c r="E103" s="22"/>
      <c r="F103" s="22"/>
      <c r="G103" s="22"/>
      <c r="H103" s="23"/>
      <c r="I103" s="23"/>
      <c r="J103" s="22"/>
      <c r="K103" s="22"/>
    </row>
    <row r="104" spans="1:11" ht="12.75" customHeight="1">
      <c r="A104" s="176" t="s">
        <v>24</v>
      </c>
      <c r="B104" s="176"/>
      <c r="C104" s="176"/>
      <c r="D104" s="176"/>
      <c r="E104" s="176"/>
      <c r="F104" s="176"/>
      <c r="G104" s="176"/>
      <c r="H104" s="176"/>
      <c r="I104" s="176"/>
      <c r="J104" s="176"/>
      <c r="K104" s="113"/>
    </row>
    <row r="105" spans="1:11" ht="12.75">
      <c r="A105" s="8"/>
      <c r="B105" s="8"/>
      <c r="C105" s="9"/>
      <c r="D105" s="9"/>
      <c r="E105" s="9"/>
      <c r="F105" s="9"/>
      <c r="G105" s="9"/>
      <c r="H105" s="10"/>
      <c r="I105" s="10"/>
      <c r="J105" s="33" t="s">
        <v>20</v>
      </c>
      <c r="K105" s="33"/>
    </row>
    <row r="106" spans="1:11" ht="12.75" customHeight="1">
      <c r="A106" s="164" t="s">
        <v>38</v>
      </c>
      <c r="B106" s="164" t="s">
        <v>39</v>
      </c>
      <c r="C106" s="177" t="s">
        <v>43</v>
      </c>
      <c r="D106" s="178"/>
      <c r="E106" s="178"/>
      <c r="F106" s="178"/>
      <c r="G106" s="179"/>
      <c r="H106" s="164" t="s">
        <v>41</v>
      </c>
      <c r="I106" s="164" t="s">
        <v>23</v>
      </c>
      <c r="J106" s="164" t="s">
        <v>42</v>
      </c>
      <c r="K106" s="114"/>
    </row>
    <row r="107" spans="1:11" ht="12.75">
      <c r="A107" s="165"/>
      <c r="B107" s="165"/>
      <c r="C107" s="180"/>
      <c r="D107" s="181"/>
      <c r="E107" s="181"/>
      <c r="F107" s="181"/>
      <c r="G107" s="182"/>
      <c r="H107" s="165"/>
      <c r="I107" s="165"/>
      <c r="J107" s="165"/>
      <c r="K107" s="114"/>
    </row>
    <row r="108" spans="1:11" ht="12.75">
      <c r="A108" s="166"/>
      <c r="B108" s="166"/>
      <c r="C108" s="183"/>
      <c r="D108" s="184"/>
      <c r="E108" s="184"/>
      <c r="F108" s="184"/>
      <c r="G108" s="185"/>
      <c r="H108" s="166"/>
      <c r="I108" s="166"/>
      <c r="J108" s="166"/>
      <c r="K108" s="114"/>
    </row>
    <row r="109" spans="1:11" ht="13.5" thickBot="1">
      <c r="A109" s="70">
        <v>1</v>
      </c>
      <c r="B109" s="12">
        <v>2</v>
      </c>
      <c r="C109" s="173">
        <v>3</v>
      </c>
      <c r="D109" s="174"/>
      <c r="E109" s="174"/>
      <c r="F109" s="174"/>
      <c r="G109" s="175"/>
      <c r="H109" s="13" t="s">
        <v>2</v>
      </c>
      <c r="I109" s="13" t="s">
        <v>25</v>
      </c>
      <c r="J109" s="13" t="s">
        <v>26</v>
      </c>
      <c r="K109" s="115"/>
    </row>
    <row r="110" spans="1:10" ht="12.75">
      <c r="A110" s="71" t="s">
        <v>5</v>
      </c>
      <c r="B110" s="38" t="s">
        <v>7</v>
      </c>
      <c r="C110" s="186" t="s">
        <v>17</v>
      </c>
      <c r="D110" s="187"/>
      <c r="E110" s="187"/>
      <c r="F110" s="187"/>
      <c r="G110" s="188"/>
      <c r="H110" s="52">
        <v>337559088.29</v>
      </c>
      <c r="I110" s="52">
        <v>175505638.22</v>
      </c>
      <c r="J110" s="105">
        <v>162053450.07</v>
      </c>
    </row>
    <row r="111" spans="1:10" ht="12.75" customHeight="1">
      <c r="A111" s="73" t="s">
        <v>4</v>
      </c>
      <c r="B111" s="50"/>
      <c r="C111" s="189"/>
      <c r="D111" s="190"/>
      <c r="E111" s="190"/>
      <c r="F111" s="190"/>
      <c r="G111" s="191"/>
      <c r="H111" s="59"/>
      <c r="I111" s="60"/>
      <c r="J111" s="61"/>
    </row>
    <row r="112" spans="1:12" ht="12.75">
      <c r="A112" s="100" t="s">
        <v>119</v>
      </c>
      <c r="B112" s="101" t="s">
        <v>7</v>
      </c>
      <c r="C112" s="102" t="s">
        <v>70</v>
      </c>
      <c r="D112" s="125" t="s">
        <v>121</v>
      </c>
      <c r="E112" s="148" t="s">
        <v>120</v>
      </c>
      <c r="F112" s="154"/>
      <c r="G112" s="130" t="s">
        <v>70</v>
      </c>
      <c r="H112" s="97">
        <v>17731214</v>
      </c>
      <c r="I112" s="103">
        <v>11098148.93</v>
      </c>
      <c r="J112" s="104">
        <v>6633065.07</v>
      </c>
      <c r="K112" s="119" t="str">
        <f aca="true" t="shared" si="3" ref="K112:K175">C112&amp;D112&amp;E112&amp;F112&amp;G112</f>
        <v>00001000000000000000</v>
      </c>
      <c r="L112" s="107" t="s">
        <v>94</v>
      </c>
    </row>
    <row r="113" spans="1:12" ht="33.75">
      <c r="A113" s="100" t="s">
        <v>122</v>
      </c>
      <c r="B113" s="101" t="s">
        <v>7</v>
      </c>
      <c r="C113" s="102" t="s">
        <v>70</v>
      </c>
      <c r="D113" s="125" t="s">
        <v>124</v>
      </c>
      <c r="E113" s="148" t="s">
        <v>120</v>
      </c>
      <c r="F113" s="154"/>
      <c r="G113" s="130" t="s">
        <v>70</v>
      </c>
      <c r="H113" s="97">
        <v>480000</v>
      </c>
      <c r="I113" s="103">
        <v>399999.86</v>
      </c>
      <c r="J113" s="104">
        <v>80000.14</v>
      </c>
      <c r="K113" s="119" t="str">
        <f t="shared" si="3"/>
        <v>00001030000000000000</v>
      </c>
      <c r="L113" s="107" t="s">
        <v>123</v>
      </c>
    </row>
    <row r="114" spans="1:12" ht="22.5">
      <c r="A114" s="100" t="s">
        <v>125</v>
      </c>
      <c r="B114" s="101" t="s">
        <v>7</v>
      </c>
      <c r="C114" s="102" t="s">
        <v>70</v>
      </c>
      <c r="D114" s="125" t="s">
        <v>124</v>
      </c>
      <c r="E114" s="148" t="s">
        <v>127</v>
      </c>
      <c r="F114" s="154"/>
      <c r="G114" s="130" t="s">
        <v>70</v>
      </c>
      <c r="H114" s="97">
        <v>480000</v>
      </c>
      <c r="I114" s="103">
        <v>399999.86</v>
      </c>
      <c r="J114" s="104">
        <v>80000.14</v>
      </c>
      <c r="K114" s="119" t="str">
        <f t="shared" si="3"/>
        <v>00001039300000000000</v>
      </c>
      <c r="L114" s="107" t="s">
        <v>126</v>
      </c>
    </row>
    <row r="115" spans="1:12" ht="22.5">
      <c r="A115" s="100" t="s">
        <v>128</v>
      </c>
      <c r="B115" s="101" t="s">
        <v>7</v>
      </c>
      <c r="C115" s="102" t="s">
        <v>70</v>
      </c>
      <c r="D115" s="125" t="s">
        <v>124</v>
      </c>
      <c r="E115" s="148" t="s">
        <v>130</v>
      </c>
      <c r="F115" s="154"/>
      <c r="G115" s="130" t="s">
        <v>70</v>
      </c>
      <c r="H115" s="97">
        <v>480000</v>
      </c>
      <c r="I115" s="103">
        <v>399999.86</v>
      </c>
      <c r="J115" s="104">
        <v>80000.14</v>
      </c>
      <c r="K115" s="119" t="str">
        <f t="shared" si="3"/>
        <v>00001039390000000000</v>
      </c>
      <c r="L115" s="107" t="s">
        <v>129</v>
      </c>
    </row>
    <row r="116" spans="1:12" ht="12.75">
      <c r="A116" s="100" t="s">
        <v>131</v>
      </c>
      <c r="B116" s="101" t="s">
        <v>7</v>
      </c>
      <c r="C116" s="102" t="s">
        <v>70</v>
      </c>
      <c r="D116" s="125" t="s">
        <v>124</v>
      </c>
      <c r="E116" s="148" t="s">
        <v>133</v>
      </c>
      <c r="F116" s="154"/>
      <c r="G116" s="130" t="s">
        <v>70</v>
      </c>
      <c r="H116" s="97">
        <v>480000</v>
      </c>
      <c r="I116" s="103">
        <v>399999.86</v>
      </c>
      <c r="J116" s="104">
        <v>80000.14</v>
      </c>
      <c r="K116" s="119" t="str">
        <f t="shared" si="3"/>
        <v>00001039390023890000</v>
      </c>
      <c r="L116" s="107" t="s">
        <v>132</v>
      </c>
    </row>
    <row r="117" spans="1:12" ht="22.5">
      <c r="A117" s="100" t="s">
        <v>134</v>
      </c>
      <c r="B117" s="101" t="s">
        <v>7</v>
      </c>
      <c r="C117" s="102" t="s">
        <v>70</v>
      </c>
      <c r="D117" s="125" t="s">
        <v>124</v>
      </c>
      <c r="E117" s="148" t="s">
        <v>133</v>
      </c>
      <c r="F117" s="154"/>
      <c r="G117" s="130" t="s">
        <v>7</v>
      </c>
      <c r="H117" s="97">
        <v>480000</v>
      </c>
      <c r="I117" s="103">
        <v>399999.86</v>
      </c>
      <c r="J117" s="104">
        <v>80000.14</v>
      </c>
      <c r="K117" s="119" t="str">
        <f t="shared" si="3"/>
        <v>00001039390023890200</v>
      </c>
      <c r="L117" s="107" t="s">
        <v>135</v>
      </c>
    </row>
    <row r="118" spans="1:12" ht="22.5">
      <c r="A118" s="100" t="s">
        <v>136</v>
      </c>
      <c r="B118" s="101" t="s">
        <v>7</v>
      </c>
      <c r="C118" s="102" t="s">
        <v>70</v>
      </c>
      <c r="D118" s="125" t="s">
        <v>124</v>
      </c>
      <c r="E118" s="148" t="s">
        <v>133</v>
      </c>
      <c r="F118" s="154"/>
      <c r="G118" s="130" t="s">
        <v>138</v>
      </c>
      <c r="H118" s="97">
        <v>480000</v>
      </c>
      <c r="I118" s="103">
        <v>399999.86</v>
      </c>
      <c r="J118" s="104">
        <v>80000.14</v>
      </c>
      <c r="K118" s="119" t="str">
        <f t="shared" si="3"/>
        <v>00001039390023890240</v>
      </c>
      <c r="L118" s="107" t="s">
        <v>137</v>
      </c>
    </row>
    <row r="119" spans="1:12" s="85" customFormat="1" ht="12.75">
      <c r="A119" s="80" t="s">
        <v>139</v>
      </c>
      <c r="B119" s="79" t="s">
        <v>7</v>
      </c>
      <c r="C119" s="122" t="s">
        <v>70</v>
      </c>
      <c r="D119" s="126" t="s">
        <v>124</v>
      </c>
      <c r="E119" s="151" t="s">
        <v>133</v>
      </c>
      <c r="F119" s="155"/>
      <c r="G119" s="123" t="s">
        <v>140</v>
      </c>
      <c r="H119" s="81">
        <v>480000</v>
      </c>
      <c r="I119" s="82">
        <v>399999.86</v>
      </c>
      <c r="J119" s="83">
        <f>IF(IF(H119="",0,H119)=0,0,(IF(H119&gt;0,IF(I119&gt;H119,0,H119-I119),IF(I119&gt;H119,H119-I119,0))))</f>
        <v>80000.14</v>
      </c>
      <c r="K119" s="119" t="str">
        <f t="shared" si="3"/>
        <v>00001039390023890244</v>
      </c>
      <c r="L119" s="84" t="str">
        <f>C119&amp;D119&amp;E119&amp;F119&amp;G119</f>
        <v>00001039390023890244</v>
      </c>
    </row>
    <row r="120" spans="1:12" ht="33.75">
      <c r="A120" s="100" t="s">
        <v>141</v>
      </c>
      <c r="B120" s="101" t="s">
        <v>7</v>
      </c>
      <c r="C120" s="102" t="s">
        <v>70</v>
      </c>
      <c r="D120" s="125" t="s">
        <v>143</v>
      </c>
      <c r="E120" s="148" t="s">
        <v>120</v>
      </c>
      <c r="F120" s="154"/>
      <c r="G120" s="130" t="s">
        <v>70</v>
      </c>
      <c r="H120" s="97">
        <v>655100</v>
      </c>
      <c r="I120" s="103">
        <v>655100</v>
      </c>
      <c r="J120" s="104">
        <v>0</v>
      </c>
      <c r="K120" s="119" t="str">
        <f t="shared" si="3"/>
        <v>00001060000000000000</v>
      </c>
      <c r="L120" s="107" t="s">
        <v>142</v>
      </c>
    </row>
    <row r="121" spans="1:12" ht="22.5">
      <c r="A121" s="100" t="s">
        <v>144</v>
      </c>
      <c r="B121" s="101" t="s">
        <v>7</v>
      </c>
      <c r="C121" s="102" t="s">
        <v>70</v>
      </c>
      <c r="D121" s="125" t="s">
        <v>143</v>
      </c>
      <c r="E121" s="148" t="s">
        <v>146</v>
      </c>
      <c r="F121" s="154"/>
      <c r="G121" s="130" t="s">
        <v>70</v>
      </c>
      <c r="H121" s="97">
        <v>655100</v>
      </c>
      <c r="I121" s="103">
        <v>655100</v>
      </c>
      <c r="J121" s="104">
        <v>0</v>
      </c>
      <c r="K121" s="119" t="str">
        <f t="shared" si="3"/>
        <v>00001069700000000000</v>
      </c>
      <c r="L121" s="107" t="s">
        <v>145</v>
      </c>
    </row>
    <row r="122" spans="1:12" ht="33.75">
      <c r="A122" s="100" t="s">
        <v>147</v>
      </c>
      <c r="B122" s="101" t="s">
        <v>7</v>
      </c>
      <c r="C122" s="102" t="s">
        <v>70</v>
      </c>
      <c r="D122" s="125" t="s">
        <v>143</v>
      </c>
      <c r="E122" s="148" t="s">
        <v>149</v>
      </c>
      <c r="F122" s="154"/>
      <c r="G122" s="130" t="s">
        <v>70</v>
      </c>
      <c r="H122" s="97">
        <v>655100</v>
      </c>
      <c r="I122" s="103">
        <v>655100</v>
      </c>
      <c r="J122" s="104">
        <v>0</v>
      </c>
      <c r="K122" s="119" t="str">
        <f t="shared" si="3"/>
        <v>00001069700081020000</v>
      </c>
      <c r="L122" s="107" t="s">
        <v>148</v>
      </c>
    </row>
    <row r="123" spans="1:12" ht="12.75">
      <c r="A123" s="100" t="s">
        <v>150</v>
      </c>
      <c r="B123" s="101" t="s">
        <v>7</v>
      </c>
      <c r="C123" s="102" t="s">
        <v>70</v>
      </c>
      <c r="D123" s="125" t="s">
        <v>143</v>
      </c>
      <c r="E123" s="148" t="s">
        <v>149</v>
      </c>
      <c r="F123" s="154"/>
      <c r="G123" s="130" t="s">
        <v>8</v>
      </c>
      <c r="H123" s="97">
        <v>655100</v>
      </c>
      <c r="I123" s="103">
        <v>655100</v>
      </c>
      <c r="J123" s="104">
        <v>0</v>
      </c>
      <c r="K123" s="119" t="str">
        <f t="shared" si="3"/>
        <v>00001069700081020500</v>
      </c>
      <c r="L123" s="107" t="s">
        <v>151</v>
      </c>
    </row>
    <row r="124" spans="1:12" s="85" customFormat="1" ht="12.75">
      <c r="A124" s="80" t="s">
        <v>152</v>
      </c>
      <c r="B124" s="79" t="s">
        <v>7</v>
      </c>
      <c r="C124" s="122" t="s">
        <v>70</v>
      </c>
      <c r="D124" s="126" t="s">
        <v>143</v>
      </c>
      <c r="E124" s="151" t="s">
        <v>149</v>
      </c>
      <c r="F124" s="155"/>
      <c r="G124" s="123" t="s">
        <v>153</v>
      </c>
      <c r="H124" s="81">
        <v>655100</v>
      </c>
      <c r="I124" s="82">
        <v>655100</v>
      </c>
      <c r="J124" s="83">
        <f>IF(IF(H124="",0,H124)=0,0,(IF(H124&gt;0,IF(I124&gt;H124,0,H124-I124),IF(I124&gt;H124,H124-I124,0))))</f>
        <v>0</v>
      </c>
      <c r="K124" s="119" t="str">
        <f t="shared" si="3"/>
        <v>00001069700081020540</v>
      </c>
      <c r="L124" s="84" t="str">
        <f>C124&amp;D124&amp;E124&amp;F124&amp;G124</f>
        <v>00001069700081020540</v>
      </c>
    </row>
    <row r="125" spans="1:12" ht="12.75">
      <c r="A125" s="100" t="s">
        <v>154</v>
      </c>
      <c r="B125" s="101" t="s">
        <v>7</v>
      </c>
      <c r="C125" s="102" t="s">
        <v>70</v>
      </c>
      <c r="D125" s="125" t="s">
        <v>156</v>
      </c>
      <c r="E125" s="148" t="s">
        <v>120</v>
      </c>
      <c r="F125" s="154"/>
      <c r="G125" s="130" t="s">
        <v>70</v>
      </c>
      <c r="H125" s="97">
        <v>177380</v>
      </c>
      <c r="I125" s="103">
        <v>177376.25</v>
      </c>
      <c r="J125" s="104">
        <v>3.75</v>
      </c>
      <c r="K125" s="119" t="str">
        <f t="shared" si="3"/>
        <v>00001070000000000000</v>
      </c>
      <c r="L125" s="107" t="s">
        <v>155</v>
      </c>
    </row>
    <row r="126" spans="1:12" ht="22.5">
      <c r="A126" s="100" t="s">
        <v>125</v>
      </c>
      <c r="B126" s="101" t="s">
        <v>7</v>
      </c>
      <c r="C126" s="102" t="s">
        <v>70</v>
      </c>
      <c r="D126" s="125" t="s">
        <v>156</v>
      </c>
      <c r="E126" s="148" t="s">
        <v>127</v>
      </c>
      <c r="F126" s="154"/>
      <c r="G126" s="130" t="s">
        <v>70</v>
      </c>
      <c r="H126" s="97">
        <v>177380</v>
      </c>
      <c r="I126" s="103">
        <v>177376.25</v>
      </c>
      <c r="J126" s="104">
        <v>3.75</v>
      </c>
      <c r="K126" s="119" t="str">
        <f t="shared" si="3"/>
        <v>00001079300000000000</v>
      </c>
      <c r="L126" s="107" t="s">
        <v>157</v>
      </c>
    </row>
    <row r="127" spans="1:12" ht="22.5">
      <c r="A127" s="100" t="s">
        <v>128</v>
      </c>
      <c r="B127" s="101" t="s">
        <v>7</v>
      </c>
      <c r="C127" s="102" t="s">
        <v>70</v>
      </c>
      <c r="D127" s="125" t="s">
        <v>156</v>
      </c>
      <c r="E127" s="148" t="s">
        <v>130</v>
      </c>
      <c r="F127" s="154"/>
      <c r="G127" s="130" t="s">
        <v>70</v>
      </c>
      <c r="H127" s="97">
        <v>177380</v>
      </c>
      <c r="I127" s="103">
        <v>177376.25</v>
      </c>
      <c r="J127" s="104">
        <v>3.75</v>
      </c>
      <c r="K127" s="119" t="str">
        <f t="shared" si="3"/>
        <v>00001079390000000000</v>
      </c>
      <c r="L127" s="107" t="s">
        <v>158</v>
      </c>
    </row>
    <row r="128" spans="1:12" ht="12.75">
      <c r="A128" s="100" t="s">
        <v>159</v>
      </c>
      <c r="B128" s="101" t="s">
        <v>7</v>
      </c>
      <c r="C128" s="102" t="s">
        <v>70</v>
      </c>
      <c r="D128" s="125" t="s">
        <v>156</v>
      </c>
      <c r="E128" s="148" t="s">
        <v>161</v>
      </c>
      <c r="F128" s="154"/>
      <c r="G128" s="130" t="s">
        <v>70</v>
      </c>
      <c r="H128" s="97">
        <v>177380</v>
      </c>
      <c r="I128" s="103">
        <v>177376.25</v>
      </c>
      <c r="J128" s="104">
        <v>3.75</v>
      </c>
      <c r="K128" s="119" t="str">
        <f t="shared" si="3"/>
        <v>00001079390029210000</v>
      </c>
      <c r="L128" s="107" t="s">
        <v>160</v>
      </c>
    </row>
    <row r="129" spans="1:12" ht="22.5">
      <c r="A129" s="100" t="s">
        <v>134</v>
      </c>
      <c r="B129" s="101" t="s">
        <v>7</v>
      </c>
      <c r="C129" s="102" t="s">
        <v>70</v>
      </c>
      <c r="D129" s="125" t="s">
        <v>156</v>
      </c>
      <c r="E129" s="148" t="s">
        <v>161</v>
      </c>
      <c r="F129" s="154"/>
      <c r="G129" s="130" t="s">
        <v>7</v>
      </c>
      <c r="H129" s="97">
        <v>177380</v>
      </c>
      <c r="I129" s="103">
        <v>177376.25</v>
      </c>
      <c r="J129" s="104">
        <v>3.75</v>
      </c>
      <c r="K129" s="119" t="str">
        <f t="shared" si="3"/>
        <v>00001079390029210200</v>
      </c>
      <c r="L129" s="107" t="s">
        <v>162</v>
      </c>
    </row>
    <row r="130" spans="1:12" ht="22.5">
      <c r="A130" s="100" t="s">
        <v>136</v>
      </c>
      <c r="B130" s="101" t="s">
        <v>7</v>
      </c>
      <c r="C130" s="102" t="s">
        <v>70</v>
      </c>
      <c r="D130" s="125" t="s">
        <v>156</v>
      </c>
      <c r="E130" s="148" t="s">
        <v>161</v>
      </c>
      <c r="F130" s="154"/>
      <c r="G130" s="130" t="s">
        <v>138</v>
      </c>
      <c r="H130" s="97">
        <v>177380</v>
      </c>
      <c r="I130" s="103">
        <v>177376.25</v>
      </c>
      <c r="J130" s="104">
        <v>3.75</v>
      </c>
      <c r="K130" s="119" t="str">
        <f t="shared" si="3"/>
        <v>00001079390029210240</v>
      </c>
      <c r="L130" s="107" t="s">
        <v>163</v>
      </c>
    </row>
    <row r="131" spans="1:12" s="85" customFormat="1" ht="12.75">
      <c r="A131" s="80" t="s">
        <v>139</v>
      </c>
      <c r="B131" s="79" t="s">
        <v>7</v>
      </c>
      <c r="C131" s="122" t="s">
        <v>70</v>
      </c>
      <c r="D131" s="126" t="s">
        <v>156</v>
      </c>
      <c r="E131" s="151" t="s">
        <v>161</v>
      </c>
      <c r="F131" s="155"/>
      <c r="G131" s="123" t="s">
        <v>140</v>
      </c>
      <c r="H131" s="81">
        <v>177380</v>
      </c>
      <c r="I131" s="82">
        <v>177376.25</v>
      </c>
      <c r="J131" s="83">
        <f>IF(IF(H131="",0,H131)=0,0,(IF(H131&gt;0,IF(I131&gt;H131,0,H131-I131),IF(I131&gt;H131,H131-I131,0))))</f>
        <v>3.75</v>
      </c>
      <c r="K131" s="119" t="str">
        <f t="shared" si="3"/>
        <v>00001079390029210244</v>
      </c>
      <c r="L131" s="84" t="str">
        <f>C131&amp;D131&amp;E131&amp;F131&amp;G131</f>
        <v>00001079390029210244</v>
      </c>
    </row>
    <row r="132" spans="1:12" ht="12.75">
      <c r="A132" s="100" t="s">
        <v>164</v>
      </c>
      <c r="B132" s="101" t="s">
        <v>7</v>
      </c>
      <c r="C132" s="102" t="s">
        <v>70</v>
      </c>
      <c r="D132" s="125" t="s">
        <v>166</v>
      </c>
      <c r="E132" s="148" t="s">
        <v>120</v>
      </c>
      <c r="F132" s="154"/>
      <c r="G132" s="130" t="s">
        <v>70</v>
      </c>
      <c r="H132" s="97">
        <v>300000</v>
      </c>
      <c r="I132" s="103">
        <v>0</v>
      </c>
      <c r="J132" s="104">
        <v>300000</v>
      </c>
      <c r="K132" s="119" t="str">
        <f t="shared" si="3"/>
        <v>00001110000000000000</v>
      </c>
      <c r="L132" s="107" t="s">
        <v>165</v>
      </c>
    </row>
    <row r="133" spans="1:12" ht="12.75">
      <c r="A133" s="100" t="s">
        <v>167</v>
      </c>
      <c r="B133" s="101" t="s">
        <v>7</v>
      </c>
      <c r="C133" s="102" t="s">
        <v>70</v>
      </c>
      <c r="D133" s="125" t="s">
        <v>166</v>
      </c>
      <c r="E133" s="148" t="s">
        <v>169</v>
      </c>
      <c r="F133" s="154"/>
      <c r="G133" s="130" t="s">
        <v>70</v>
      </c>
      <c r="H133" s="97">
        <v>300000</v>
      </c>
      <c r="I133" s="103">
        <v>0</v>
      </c>
      <c r="J133" s="104">
        <v>300000</v>
      </c>
      <c r="K133" s="119" t="str">
        <f t="shared" si="3"/>
        <v>00001119800000000000</v>
      </c>
      <c r="L133" s="107" t="s">
        <v>168</v>
      </c>
    </row>
    <row r="134" spans="1:12" ht="12.75">
      <c r="A134" s="100" t="s">
        <v>164</v>
      </c>
      <c r="B134" s="101" t="s">
        <v>7</v>
      </c>
      <c r="C134" s="102" t="s">
        <v>70</v>
      </c>
      <c r="D134" s="125" t="s">
        <v>166</v>
      </c>
      <c r="E134" s="148" t="s">
        <v>171</v>
      </c>
      <c r="F134" s="154"/>
      <c r="G134" s="130" t="s">
        <v>70</v>
      </c>
      <c r="H134" s="97">
        <v>300000</v>
      </c>
      <c r="I134" s="103">
        <v>0</v>
      </c>
      <c r="J134" s="104">
        <v>300000</v>
      </c>
      <c r="K134" s="119" t="str">
        <f t="shared" si="3"/>
        <v>00001119800029990000</v>
      </c>
      <c r="L134" s="107" t="s">
        <v>170</v>
      </c>
    </row>
    <row r="135" spans="1:12" ht="12.75">
      <c r="A135" s="100" t="s">
        <v>172</v>
      </c>
      <c r="B135" s="101" t="s">
        <v>7</v>
      </c>
      <c r="C135" s="102" t="s">
        <v>70</v>
      </c>
      <c r="D135" s="125" t="s">
        <v>166</v>
      </c>
      <c r="E135" s="148" t="s">
        <v>171</v>
      </c>
      <c r="F135" s="154"/>
      <c r="G135" s="130" t="s">
        <v>174</v>
      </c>
      <c r="H135" s="97">
        <v>300000</v>
      </c>
      <c r="I135" s="103">
        <v>0</v>
      </c>
      <c r="J135" s="104">
        <v>300000</v>
      </c>
      <c r="K135" s="119" t="str">
        <f t="shared" si="3"/>
        <v>00001119800029990800</v>
      </c>
      <c r="L135" s="107" t="s">
        <v>173</v>
      </c>
    </row>
    <row r="136" spans="1:12" s="85" customFormat="1" ht="12.75">
      <c r="A136" s="80" t="s">
        <v>167</v>
      </c>
      <c r="B136" s="79" t="s">
        <v>7</v>
      </c>
      <c r="C136" s="122" t="s">
        <v>70</v>
      </c>
      <c r="D136" s="126" t="s">
        <v>166</v>
      </c>
      <c r="E136" s="151" t="s">
        <v>171</v>
      </c>
      <c r="F136" s="155"/>
      <c r="G136" s="123" t="s">
        <v>175</v>
      </c>
      <c r="H136" s="81">
        <v>300000</v>
      </c>
      <c r="I136" s="82">
        <v>0</v>
      </c>
      <c r="J136" s="83">
        <f>IF(IF(H136="",0,H136)=0,0,(IF(H136&gt;0,IF(I136&gt;H136,0,H136-I136),IF(I136&gt;H136,H136-I136,0))))</f>
        <v>300000</v>
      </c>
      <c r="K136" s="119" t="str">
        <f t="shared" si="3"/>
        <v>00001119800029990870</v>
      </c>
      <c r="L136" s="84" t="str">
        <f>C136&amp;D136&amp;E136&amp;F136&amp;G136</f>
        <v>00001119800029990870</v>
      </c>
    </row>
    <row r="137" spans="1:12" ht="12.75">
      <c r="A137" s="100" t="s">
        <v>176</v>
      </c>
      <c r="B137" s="101" t="s">
        <v>7</v>
      </c>
      <c r="C137" s="102" t="s">
        <v>70</v>
      </c>
      <c r="D137" s="125" t="s">
        <v>178</v>
      </c>
      <c r="E137" s="148" t="s">
        <v>120</v>
      </c>
      <c r="F137" s="154"/>
      <c r="G137" s="130" t="s">
        <v>70</v>
      </c>
      <c r="H137" s="97">
        <v>16118734</v>
      </c>
      <c r="I137" s="103">
        <v>9865672.82</v>
      </c>
      <c r="J137" s="104">
        <v>6253061.18</v>
      </c>
      <c r="K137" s="119" t="str">
        <f t="shared" si="3"/>
        <v>00001130000000000000</v>
      </c>
      <c r="L137" s="107" t="s">
        <v>177</v>
      </c>
    </row>
    <row r="138" spans="1:12" ht="22.5">
      <c r="A138" s="100" t="s">
        <v>179</v>
      </c>
      <c r="B138" s="101" t="s">
        <v>7</v>
      </c>
      <c r="C138" s="102" t="s">
        <v>70</v>
      </c>
      <c r="D138" s="125" t="s">
        <v>178</v>
      </c>
      <c r="E138" s="148" t="s">
        <v>181</v>
      </c>
      <c r="F138" s="154"/>
      <c r="G138" s="130" t="s">
        <v>70</v>
      </c>
      <c r="H138" s="97">
        <v>9000</v>
      </c>
      <c r="I138" s="103">
        <v>0</v>
      </c>
      <c r="J138" s="104">
        <v>9000</v>
      </c>
      <c r="K138" s="119" t="str">
        <f t="shared" si="3"/>
        <v>00001131800000000000</v>
      </c>
      <c r="L138" s="107" t="s">
        <v>180</v>
      </c>
    </row>
    <row r="139" spans="1:12" ht="45">
      <c r="A139" s="100" t="s">
        <v>182</v>
      </c>
      <c r="B139" s="101" t="s">
        <v>7</v>
      </c>
      <c r="C139" s="102" t="s">
        <v>70</v>
      </c>
      <c r="D139" s="125" t="s">
        <v>178</v>
      </c>
      <c r="E139" s="148" t="s">
        <v>184</v>
      </c>
      <c r="F139" s="154"/>
      <c r="G139" s="130" t="s">
        <v>70</v>
      </c>
      <c r="H139" s="97">
        <v>9000</v>
      </c>
      <c r="I139" s="103">
        <v>0</v>
      </c>
      <c r="J139" s="104">
        <v>9000</v>
      </c>
      <c r="K139" s="119" t="str">
        <f t="shared" si="3"/>
        <v>00001131800021810000</v>
      </c>
      <c r="L139" s="107" t="s">
        <v>183</v>
      </c>
    </row>
    <row r="140" spans="1:12" ht="22.5">
      <c r="A140" s="100" t="s">
        <v>134</v>
      </c>
      <c r="B140" s="101" t="s">
        <v>7</v>
      </c>
      <c r="C140" s="102" t="s">
        <v>70</v>
      </c>
      <c r="D140" s="125" t="s">
        <v>178</v>
      </c>
      <c r="E140" s="148" t="s">
        <v>184</v>
      </c>
      <c r="F140" s="154"/>
      <c r="G140" s="130" t="s">
        <v>7</v>
      </c>
      <c r="H140" s="97">
        <v>9000</v>
      </c>
      <c r="I140" s="103">
        <v>0</v>
      </c>
      <c r="J140" s="104">
        <v>9000</v>
      </c>
      <c r="K140" s="119" t="str">
        <f t="shared" si="3"/>
        <v>00001131800021810200</v>
      </c>
      <c r="L140" s="107" t="s">
        <v>185</v>
      </c>
    </row>
    <row r="141" spans="1:12" ht="22.5">
      <c r="A141" s="100" t="s">
        <v>136</v>
      </c>
      <c r="B141" s="101" t="s">
        <v>7</v>
      </c>
      <c r="C141" s="102" t="s">
        <v>70</v>
      </c>
      <c r="D141" s="125" t="s">
        <v>178</v>
      </c>
      <c r="E141" s="148" t="s">
        <v>184</v>
      </c>
      <c r="F141" s="154"/>
      <c r="G141" s="130" t="s">
        <v>138</v>
      </c>
      <c r="H141" s="97">
        <v>9000</v>
      </c>
      <c r="I141" s="103">
        <v>0</v>
      </c>
      <c r="J141" s="104">
        <v>9000</v>
      </c>
      <c r="K141" s="119" t="str">
        <f t="shared" si="3"/>
        <v>00001131800021810240</v>
      </c>
      <c r="L141" s="107" t="s">
        <v>186</v>
      </c>
    </row>
    <row r="142" spans="1:12" s="85" customFormat="1" ht="12.75">
      <c r="A142" s="80" t="s">
        <v>139</v>
      </c>
      <c r="B142" s="79" t="s">
        <v>7</v>
      </c>
      <c r="C142" s="122" t="s">
        <v>70</v>
      </c>
      <c r="D142" s="126" t="s">
        <v>178</v>
      </c>
      <c r="E142" s="151" t="s">
        <v>184</v>
      </c>
      <c r="F142" s="155"/>
      <c r="G142" s="123" t="s">
        <v>140</v>
      </c>
      <c r="H142" s="81">
        <v>9000</v>
      </c>
      <c r="I142" s="82">
        <v>0</v>
      </c>
      <c r="J142" s="83">
        <f>IF(IF(H142="",0,H142)=0,0,(IF(H142&gt;0,IF(I142&gt;H142,0,H142-I142),IF(I142&gt;H142,H142-I142,0))))</f>
        <v>9000</v>
      </c>
      <c r="K142" s="119" t="str">
        <f t="shared" si="3"/>
        <v>00001131800021810244</v>
      </c>
      <c r="L142" s="84" t="str">
        <f>C142&amp;D142&amp;E142&amp;F142&amp;G142</f>
        <v>00001131800021810244</v>
      </c>
    </row>
    <row r="143" spans="1:12" ht="22.5">
      <c r="A143" s="100" t="s">
        <v>187</v>
      </c>
      <c r="B143" s="101" t="s">
        <v>7</v>
      </c>
      <c r="C143" s="102" t="s">
        <v>70</v>
      </c>
      <c r="D143" s="125" t="s">
        <v>178</v>
      </c>
      <c r="E143" s="148" t="s">
        <v>189</v>
      </c>
      <c r="F143" s="154"/>
      <c r="G143" s="130" t="s">
        <v>70</v>
      </c>
      <c r="H143" s="97">
        <v>532800</v>
      </c>
      <c r="I143" s="103">
        <v>168721.01</v>
      </c>
      <c r="J143" s="104">
        <v>364078.99</v>
      </c>
      <c r="K143" s="119" t="str">
        <f t="shared" si="3"/>
        <v>00001132900000000000</v>
      </c>
      <c r="L143" s="107" t="s">
        <v>188</v>
      </c>
    </row>
    <row r="144" spans="1:12" ht="33.75">
      <c r="A144" s="100" t="s">
        <v>190</v>
      </c>
      <c r="B144" s="101" t="s">
        <v>7</v>
      </c>
      <c r="C144" s="102" t="s">
        <v>70</v>
      </c>
      <c r="D144" s="125" t="s">
        <v>178</v>
      </c>
      <c r="E144" s="148" t="s">
        <v>192</v>
      </c>
      <c r="F144" s="154"/>
      <c r="G144" s="130" t="s">
        <v>70</v>
      </c>
      <c r="H144" s="97">
        <v>211000</v>
      </c>
      <c r="I144" s="103">
        <v>46921.01</v>
      </c>
      <c r="J144" s="104">
        <v>164078.99</v>
      </c>
      <c r="K144" s="119" t="str">
        <f t="shared" si="3"/>
        <v>00001132900023660000</v>
      </c>
      <c r="L144" s="107" t="s">
        <v>191</v>
      </c>
    </row>
    <row r="145" spans="1:12" ht="22.5">
      <c r="A145" s="100" t="s">
        <v>134</v>
      </c>
      <c r="B145" s="101" t="s">
        <v>7</v>
      </c>
      <c r="C145" s="102" t="s">
        <v>70</v>
      </c>
      <c r="D145" s="125" t="s">
        <v>178</v>
      </c>
      <c r="E145" s="148" t="s">
        <v>192</v>
      </c>
      <c r="F145" s="154"/>
      <c r="G145" s="130" t="s">
        <v>7</v>
      </c>
      <c r="H145" s="97">
        <v>211000</v>
      </c>
      <c r="I145" s="103">
        <v>46921.01</v>
      </c>
      <c r="J145" s="104">
        <v>164078.99</v>
      </c>
      <c r="K145" s="119" t="str">
        <f t="shared" si="3"/>
        <v>00001132900023660200</v>
      </c>
      <c r="L145" s="107" t="s">
        <v>193</v>
      </c>
    </row>
    <row r="146" spans="1:12" ht="22.5">
      <c r="A146" s="100" t="s">
        <v>136</v>
      </c>
      <c r="B146" s="101" t="s">
        <v>7</v>
      </c>
      <c r="C146" s="102" t="s">
        <v>70</v>
      </c>
      <c r="D146" s="125" t="s">
        <v>178</v>
      </c>
      <c r="E146" s="148" t="s">
        <v>192</v>
      </c>
      <c r="F146" s="154"/>
      <c r="G146" s="130" t="s">
        <v>138</v>
      </c>
      <c r="H146" s="97">
        <v>211000</v>
      </c>
      <c r="I146" s="103">
        <v>46921.01</v>
      </c>
      <c r="J146" s="104">
        <v>164078.99</v>
      </c>
      <c r="K146" s="119" t="str">
        <f t="shared" si="3"/>
        <v>00001132900023660240</v>
      </c>
      <c r="L146" s="107" t="s">
        <v>194</v>
      </c>
    </row>
    <row r="147" spans="1:12" s="85" customFormat="1" ht="12.75">
      <c r="A147" s="80" t="s">
        <v>139</v>
      </c>
      <c r="B147" s="79" t="s">
        <v>7</v>
      </c>
      <c r="C147" s="122" t="s">
        <v>70</v>
      </c>
      <c r="D147" s="126" t="s">
        <v>178</v>
      </c>
      <c r="E147" s="151" t="s">
        <v>192</v>
      </c>
      <c r="F147" s="155"/>
      <c r="G147" s="123" t="s">
        <v>140</v>
      </c>
      <c r="H147" s="81">
        <v>211000</v>
      </c>
      <c r="I147" s="82">
        <v>46921.01</v>
      </c>
      <c r="J147" s="83">
        <f>IF(IF(H147="",0,H147)=0,0,(IF(H147&gt;0,IF(I147&gt;H147,0,H147-I147),IF(I147&gt;H147,H147-I147,0))))</f>
        <v>164078.99</v>
      </c>
      <c r="K147" s="119" t="str">
        <f t="shared" si="3"/>
        <v>00001132900023660244</v>
      </c>
      <c r="L147" s="84" t="str">
        <f>C147&amp;D147&amp;E147&amp;F147&amp;G147</f>
        <v>00001132900023660244</v>
      </c>
    </row>
    <row r="148" spans="1:12" ht="33.75">
      <c r="A148" s="100" t="s">
        <v>195</v>
      </c>
      <c r="B148" s="101" t="s">
        <v>7</v>
      </c>
      <c r="C148" s="102" t="s">
        <v>70</v>
      </c>
      <c r="D148" s="125" t="s">
        <v>178</v>
      </c>
      <c r="E148" s="148" t="s">
        <v>197</v>
      </c>
      <c r="F148" s="154"/>
      <c r="G148" s="130" t="s">
        <v>70</v>
      </c>
      <c r="H148" s="97">
        <v>321800</v>
      </c>
      <c r="I148" s="103">
        <v>121800</v>
      </c>
      <c r="J148" s="104">
        <v>200000</v>
      </c>
      <c r="K148" s="119" t="str">
        <f t="shared" si="3"/>
        <v>00001132900023670000</v>
      </c>
      <c r="L148" s="107" t="s">
        <v>196</v>
      </c>
    </row>
    <row r="149" spans="1:12" ht="22.5">
      <c r="A149" s="100" t="s">
        <v>134</v>
      </c>
      <c r="B149" s="101" t="s">
        <v>7</v>
      </c>
      <c r="C149" s="102" t="s">
        <v>70</v>
      </c>
      <c r="D149" s="125" t="s">
        <v>178</v>
      </c>
      <c r="E149" s="148" t="s">
        <v>197</v>
      </c>
      <c r="F149" s="154"/>
      <c r="G149" s="130" t="s">
        <v>7</v>
      </c>
      <c r="H149" s="97">
        <v>321800</v>
      </c>
      <c r="I149" s="103">
        <v>121800</v>
      </c>
      <c r="J149" s="104">
        <v>200000</v>
      </c>
      <c r="K149" s="119" t="str">
        <f t="shared" si="3"/>
        <v>00001132900023670200</v>
      </c>
      <c r="L149" s="107" t="s">
        <v>198</v>
      </c>
    </row>
    <row r="150" spans="1:12" ht="22.5">
      <c r="A150" s="100" t="s">
        <v>136</v>
      </c>
      <c r="B150" s="101" t="s">
        <v>7</v>
      </c>
      <c r="C150" s="102" t="s">
        <v>70</v>
      </c>
      <c r="D150" s="125" t="s">
        <v>178</v>
      </c>
      <c r="E150" s="148" t="s">
        <v>197</v>
      </c>
      <c r="F150" s="154"/>
      <c r="G150" s="130" t="s">
        <v>138</v>
      </c>
      <c r="H150" s="97">
        <v>321800</v>
      </c>
      <c r="I150" s="103">
        <v>121800</v>
      </c>
      <c r="J150" s="104">
        <v>200000</v>
      </c>
      <c r="K150" s="119" t="str">
        <f t="shared" si="3"/>
        <v>00001132900023670240</v>
      </c>
      <c r="L150" s="107" t="s">
        <v>199</v>
      </c>
    </row>
    <row r="151" spans="1:12" s="85" customFormat="1" ht="12.75">
      <c r="A151" s="80" t="s">
        <v>139</v>
      </c>
      <c r="B151" s="79" t="s">
        <v>7</v>
      </c>
      <c r="C151" s="122" t="s">
        <v>70</v>
      </c>
      <c r="D151" s="126" t="s">
        <v>178</v>
      </c>
      <c r="E151" s="151" t="s">
        <v>197</v>
      </c>
      <c r="F151" s="155"/>
      <c r="G151" s="123" t="s">
        <v>140</v>
      </c>
      <c r="H151" s="81">
        <v>321800</v>
      </c>
      <c r="I151" s="82">
        <v>121800</v>
      </c>
      <c r="J151" s="83">
        <f>IF(IF(H151="",0,H151)=0,0,(IF(H151&gt;0,IF(I151&gt;H151,0,H151-I151),IF(I151&gt;H151,H151-I151,0))))</f>
        <v>200000</v>
      </c>
      <c r="K151" s="119" t="str">
        <f t="shared" si="3"/>
        <v>00001132900023670244</v>
      </c>
      <c r="L151" s="84" t="str">
        <f>C151&amp;D151&amp;E151&amp;F151&amp;G151</f>
        <v>00001132900023670244</v>
      </c>
    </row>
    <row r="152" spans="1:12" ht="45">
      <c r="A152" s="100" t="s">
        <v>200</v>
      </c>
      <c r="B152" s="101" t="s">
        <v>7</v>
      </c>
      <c r="C152" s="102" t="s">
        <v>70</v>
      </c>
      <c r="D152" s="125" t="s">
        <v>178</v>
      </c>
      <c r="E152" s="148" t="s">
        <v>202</v>
      </c>
      <c r="F152" s="154"/>
      <c r="G152" s="130" t="s">
        <v>70</v>
      </c>
      <c r="H152" s="97">
        <v>4162505</v>
      </c>
      <c r="I152" s="103">
        <v>2973461.95</v>
      </c>
      <c r="J152" s="104">
        <v>1189043.05</v>
      </c>
      <c r="K152" s="119" t="str">
        <f t="shared" si="3"/>
        <v>00001133300000000000</v>
      </c>
      <c r="L152" s="107" t="s">
        <v>201</v>
      </c>
    </row>
    <row r="153" spans="1:12" ht="22.5">
      <c r="A153" s="100" t="s">
        <v>203</v>
      </c>
      <c r="B153" s="101" t="s">
        <v>7</v>
      </c>
      <c r="C153" s="102" t="s">
        <v>70</v>
      </c>
      <c r="D153" s="125" t="s">
        <v>178</v>
      </c>
      <c r="E153" s="148" t="s">
        <v>205</v>
      </c>
      <c r="F153" s="154"/>
      <c r="G153" s="130" t="s">
        <v>70</v>
      </c>
      <c r="H153" s="97">
        <v>4162505</v>
      </c>
      <c r="I153" s="103">
        <v>2973461.95</v>
      </c>
      <c r="J153" s="104">
        <v>1189043.05</v>
      </c>
      <c r="K153" s="119" t="str">
        <f t="shared" si="3"/>
        <v>00001133300013340000</v>
      </c>
      <c r="L153" s="107" t="s">
        <v>204</v>
      </c>
    </row>
    <row r="154" spans="1:12" ht="56.25">
      <c r="A154" s="100" t="s">
        <v>206</v>
      </c>
      <c r="B154" s="101" t="s">
        <v>7</v>
      </c>
      <c r="C154" s="102" t="s">
        <v>70</v>
      </c>
      <c r="D154" s="125" t="s">
        <v>178</v>
      </c>
      <c r="E154" s="148" t="s">
        <v>205</v>
      </c>
      <c r="F154" s="154"/>
      <c r="G154" s="130" t="s">
        <v>208</v>
      </c>
      <c r="H154" s="97">
        <v>4162505</v>
      </c>
      <c r="I154" s="103">
        <v>2973461.95</v>
      </c>
      <c r="J154" s="104">
        <v>1189043.05</v>
      </c>
      <c r="K154" s="119" t="str">
        <f t="shared" si="3"/>
        <v>00001133300013340100</v>
      </c>
      <c r="L154" s="107" t="s">
        <v>207</v>
      </c>
    </row>
    <row r="155" spans="1:12" ht="12.75">
      <c r="A155" s="100" t="s">
        <v>209</v>
      </c>
      <c r="B155" s="101" t="s">
        <v>7</v>
      </c>
      <c r="C155" s="102" t="s">
        <v>70</v>
      </c>
      <c r="D155" s="125" t="s">
        <v>178</v>
      </c>
      <c r="E155" s="148" t="s">
        <v>205</v>
      </c>
      <c r="F155" s="154"/>
      <c r="G155" s="130" t="s">
        <v>211</v>
      </c>
      <c r="H155" s="97">
        <v>4162505</v>
      </c>
      <c r="I155" s="103">
        <v>2973461.95</v>
      </c>
      <c r="J155" s="104">
        <v>1189043.05</v>
      </c>
      <c r="K155" s="119" t="str">
        <f t="shared" si="3"/>
        <v>00001133300013340110</v>
      </c>
      <c r="L155" s="107" t="s">
        <v>210</v>
      </c>
    </row>
    <row r="156" spans="1:12" s="85" customFormat="1" ht="12.75">
      <c r="A156" s="80" t="s">
        <v>212</v>
      </c>
      <c r="B156" s="79" t="s">
        <v>7</v>
      </c>
      <c r="C156" s="122" t="s">
        <v>70</v>
      </c>
      <c r="D156" s="126" t="s">
        <v>178</v>
      </c>
      <c r="E156" s="151" t="s">
        <v>205</v>
      </c>
      <c r="F156" s="155"/>
      <c r="G156" s="123" t="s">
        <v>213</v>
      </c>
      <c r="H156" s="81">
        <v>3187021</v>
      </c>
      <c r="I156" s="82">
        <v>2304472.53</v>
      </c>
      <c r="J156" s="83">
        <f>IF(IF(H156="",0,H156)=0,0,(IF(H156&gt;0,IF(I156&gt;H156,0,H156-I156),IF(I156&gt;H156,H156-I156,0))))</f>
        <v>882548.47</v>
      </c>
      <c r="K156" s="119" t="str">
        <f t="shared" si="3"/>
        <v>00001133300013340111</v>
      </c>
      <c r="L156" s="84" t="str">
        <f>C156&amp;D156&amp;E156&amp;F156&amp;G156</f>
        <v>00001133300013340111</v>
      </c>
    </row>
    <row r="157" spans="1:12" s="85" customFormat="1" ht="22.5">
      <c r="A157" s="80" t="s">
        <v>214</v>
      </c>
      <c r="B157" s="79" t="s">
        <v>7</v>
      </c>
      <c r="C157" s="122" t="s">
        <v>70</v>
      </c>
      <c r="D157" s="126" t="s">
        <v>178</v>
      </c>
      <c r="E157" s="151" t="s">
        <v>205</v>
      </c>
      <c r="F157" s="155"/>
      <c r="G157" s="123" t="s">
        <v>215</v>
      </c>
      <c r="H157" s="81">
        <v>13000</v>
      </c>
      <c r="I157" s="82">
        <v>2450</v>
      </c>
      <c r="J157" s="83">
        <f>IF(IF(H157="",0,H157)=0,0,(IF(H157&gt;0,IF(I157&gt;H157,0,H157-I157),IF(I157&gt;H157,H157-I157,0))))</f>
        <v>10550</v>
      </c>
      <c r="K157" s="119" t="str">
        <f t="shared" si="3"/>
        <v>00001133300013340112</v>
      </c>
      <c r="L157" s="84" t="str">
        <f>C157&amp;D157&amp;E157&amp;F157&amp;G157</f>
        <v>00001133300013340112</v>
      </c>
    </row>
    <row r="158" spans="1:12" s="85" customFormat="1" ht="33.75">
      <c r="A158" s="80" t="s">
        <v>216</v>
      </c>
      <c r="B158" s="79" t="s">
        <v>7</v>
      </c>
      <c r="C158" s="122" t="s">
        <v>70</v>
      </c>
      <c r="D158" s="126" t="s">
        <v>178</v>
      </c>
      <c r="E158" s="151" t="s">
        <v>205</v>
      </c>
      <c r="F158" s="155"/>
      <c r="G158" s="123" t="s">
        <v>217</v>
      </c>
      <c r="H158" s="81">
        <v>962484</v>
      </c>
      <c r="I158" s="82">
        <v>666539.42</v>
      </c>
      <c r="J158" s="83">
        <f>IF(IF(H158="",0,H158)=0,0,(IF(H158&gt;0,IF(I158&gt;H158,0,H158-I158),IF(I158&gt;H158,H158-I158,0))))</f>
        <v>295944.58</v>
      </c>
      <c r="K158" s="119" t="str">
        <f t="shared" si="3"/>
        <v>00001133300013340119</v>
      </c>
      <c r="L158" s="84" t="str">
        <f>C158&amp;D158&amp;E158&amp;F158&amp;G158</f>
        <v>00001133300013340119</v>
      </c>
    </row>
    <row r="159" spans="1:12" ht="22.5">
      <c r="A159" s="100" t="s">
        <v>125</v>
      </c>
      <c r="B159" s="101" t="s">
        <v>7</v>
      </c>
      <c r="C159" s="102" t="s">
        <v>70</v>
      </c>
      <c r="D159" s="125" t="s">
        <v>178</v>
      </c>
      <c r="E159" s="148" t="s">
        <v>127</v>
      </c>
      <c r="F159" s="154"/>
      <c r="G159" s="130" t="s">
        <v>70</v>
      </c>
      <c r="H159" s="97">
        <v>11414429</v>
      </c>
      <c r="I159" s="103">
        <v>6723489.86</v>
      </c>
      <c r="J159" s="104">
        <v>4690939.14</v>
      </c>
      <c r="K159" s="119" t="str">
        <f t="shared" si="3"/>
        <v>00001139300000000000</v>
      </c>
      <c r="L159" s="107" t="s">
        <v>218</v>
      </c>
    </row>
    <row r="160" spans="1:12" ht="22.5">
      <c r="A160" s="100" t="s">
        <v>128</v>
      </c>
      <c r="B160" s="101" t="s">
        <v>7</v>
      </c>
      <c r="C160" s="102" t="s">
        <v>70</v>
      </c>
      <c r="D160" s="125" t="s">
        <v>178</v>
      </c>
      <c r="E160" s="148" t="s">
        <v>130</v>
      </c>
      <c r="F160" s="154"/>
      <c r="G160" s="130" t="s">
        <v>70</v>
      </c>
      <c r="H160" s="97">
        <v>11414429</v>
      </c>
      <c r="I160" s="103">
        <v>6723489.86</v>
      </c>
      <c r="J160" s="104">
        <v>4690939.14</v>
      </c>
      <c r="K160" s="119" t="str">
        <f t="shared" si="3"/>
        <v>00001139390000000000</v>
      </c>
      <c r="L160" s="107" t="s">
        <v>219</v>
      </c>
    </row>
    <row r="161" spans="1:12" ht="22.5">
      <c r="A161" s="100" t="s">
        <v>220</v>
      </c>
      <c r="B161" s="101" t="s">
        <v>7</v>
      </c>
      <c r="C161" s="102" t="s">
        <v>70</v>
      </c>
      <c r="D161" s="125" t="s">
        <v>178</v>
      </c>
      <c r="E161" s="148" t="s">
        <v>222</v>
      </c>
      <c r="F161" s="154"/>
      <c r="G161" s="130" t="s">
        <v>70</v>
      </c>
      <c r="H161" s="97">
        <v>10790634</v>
      </c>
      <c r="I161" s="103">
        <v>6321857.32</v>
      </c>
      <c r="J161" s="104">
        <v>4468776.68</v>
      </c>
      <c r="K161" s="119" t="str">
        <f t="shared" si="3"/>
        <v>00001139390021630000</v>
      </c>
      <c r="L161" s="107" t="s">
        <v>221</v>
      </c>
    </row>
    <row r="162" spans="1:12" ht="22.5">
      <c r="A162" s="100" t="s">
        <v>134</v>
      </c>
      <c r="B162" s="101" t="s">
        <v>7</v>
      </c>
      <c r="C162" s="102" t="s">
        <v>70</v>
      </c>
      <c r="D162" s="125" t="s">
        <v>178</v>
      </c>
      <c r="E162" s="148" t="s">
        <v>222</v>
      </c>
      <c r="F162" s="154"/>
      <c r="G162" s="130" t="s">
        <v>7</v>
      </c>
      <c r="H162" s="97">
        <v>10599964.81</v>
      </c>
      <c r="I162" s="103">
        <v>6150025.74</v>
      </c>
      <c r="J162" s="104">
        <v>4449939.07</v>
      </c>
      <c r="K162" s="119" t="str">
        <f t="shared" si="3"/>
        <v>00001139390021630200</v>
      </c>
      <c r="L162" s="107" t="s">
        <v>223</v>
      </c>
    </row>
    <row r="163" spans="1:12" ht="22.5">
      <c r="A163" s="100" t="s">
        <v>136</v>
      </c>
      <c r="B163" s="101" t="s">
        <v>7</v>
      </c>
      <c r="C163" s="102" t="s">
        <v>70</v>
      </c>
      <c r="D163" s="125" t="s">
        <v>178</v>
      </c>
      <c r="E163" s="148" t="s">
        <v>222</v>
      </c>
      <c r="F163" s="154"/>
      <c r="G163" s="130" t="s">
        <v>138</v>
      </c>
      <c r="H163" s="97">
        <v>10599964.81</v>
      </c>
      <c r="I163" s="103">
        <v>6150025.74</v>
      </c>
      <c r="J163" s="104">
        <v>4449939.07</v>
      </c>
      <c r="K163" s="119" t="str">
        <f t="shared" si="3"/>
        <v>00001139390021630240</v>
      </c>
      <c r="L163" s="107" t="s">
        <v>224</v>
      </c>
    </row>
    <row r="164" spans="1:12" s="85" customFormat="1" ht="22.5">
      <c r="A164" s="80" t="s">
        <v>225</v>
      </c>
      <c r="B164" s="79" t="s">
        <v>7</v>
      </c>
      <c r="C164" s="122" t="s">
        <v>70</v>
      </c>
      <c r="D164" s="126" t="s">
        <v>178</v>
      </c>
      <c r="E164" s="151" t="s">
        <v>222</v>
      </c>
      <c r="F164" s="155"/>
      <c r="G164" s="123" t="s">
        <v>226</v>
      </c>
      <c r="H164" s="81">
        <v>3771666</v>
      </c>
      <c r="I164" s="82">
        <v>2175842.69</v>
      </c>
      <c r="J164" s="83">
        <f>IF(IF(H164="",0,H164)=0,0,(IF(H164&gt;0,IF(I164&gt;H164,0,H164-I164),IF(I164&gt;H164,H164-I164,0))))</f>
        <v>1595823.31</v>
      </c>
      <c r="K164" s="119" t="str">
        <f t="shared" si="3"/>
        <v>00001139390021630243</v>
      </c>
      <c r="L164" s="84" t="str">
        <f>C164&amp;D164&amp;E164&amp;F164&amp;G164</f>
        <v>00001139390021630243</v>
      </c>
    </row>
    <row r="165" spans="1:12" s="85" customFormat="1" ht="12.75">
      <c r="A165" s="80" t="s">
        <v>139</v>
      </c>
      <c r="B165" s="79" t="s">
        <v>7</v>
      </c>
      <c r="C165" s="122" t="s">
        <v>70</v>
      </c>
      <c r="D165" s="126" t="s">
        <v>178</v>
      </c>
      <c r="E165" s="151" t="s">
        <v>222</v>
      </c>
      <c r="F165" s="155"/>
      <c r="G165" s="123" t="s">
        <v>140</v>
      </c>
      <c r="H165" s="81">
        <v>6828298.81</v>
      </c>
      <c r="I165" s="82">
        <v>3974183.05</v>
      </c>
      <c r="J165" s="83">
        <f>IF(IF(H165="",0,H165)=0,0,(IF(H165&gt;0,IF(I165&gt;H165,0,H165-I165),IF(I165&gt;H165,H165-I165,0))))</f>
        <v>2854115.76</v>
      </c>
      <c r="K165" s="119" t="str">
        <f t="shared" si="3"/>
        <v>00001139390021630244</v>
      </c>
      <c r="L165" s="84" t="str">
        <f>C165&amp;D165&amp;E165&amp;F165&amp;G165</f>
        <v>00001139390021630244</v>
      </c>
    </row>
    <row r="166" spans="1:12" ht="12.75">
      <c r="A166" s="100" t="s">
        <v>172</v>
      </c>
      <c r="B166" s="101" t="s">
        <v>7</v>
      </c>
      <c r="C166" s="102" t="s">
        <v>70</v>
      </c>
      <c r="D166" s="125" t="s">
        <v>178</v>
      </c>
      <c r="E166" s="148" t="s">
        <v>222</v>
      </c>
      <c r="F166" s="154"/>
      <c r="G166" s="130" t="s">
        <v>174</v>
      </c>
      <c r="H166" s="97">
        <v>190669.19</v>
      </c>
      <c r="I166" s="103">
        <v>171831.58</v>
      </c>
      <c r="J166" s="104">
        <v>18837.61</v>
      </c>
      <c r="K166" s="119" t="str">
        <f t="shared" si="3"/>
        <v>00001139390021630800</v>
      </c>
      <c r="L166" s="107" t="s">
        <v>227</v>
      </c>
    </row>
    <row r="167" spans="1:12" ht="12.75">
      <c r="A167" s="100" t="s">
        <v>228</v>
      </c>
      <c r="B167" s="101" t="s">
        <v>7</v>
      </c>
      <c r="C167" s="102" t="s">
        <v>70</v>
      </c>
      <c r="D167" s="125" t="s">
        <v>178</v>
      </c>
      <c r="E167" s="148" t="s">
        <v>222</v>
      </c>
      <c r="F167" s="154"/>
      <c r="G167" s="130" t="s">
        <v>230</v>
      </c>
      <c r="H167" s="97">
        <v>150669.19</v>
      </c>
      <c r="I167" s="103">
        <v>150669.19</v>
      </c>
      <c r="J167" s="104">
        <v>0</v>
      </c>
      <c r="K167" s="119" t="str">
        <f t="shared" si="3"/>
        <v>00001139390021630830</v>
      </c>
      <c r="L167" s="107" t="s">
        <v>229</v>
      </c>
    </row>
    <row r="168" spans="1:12" s="85" customFormat="1" ht="22.5">
      <c r="A168" s="80" t="s">
        <v>231</v>
      </c>
      <c r="B168" s="79" t="s">
        <v>7</v>
      </c>
      <c r="C168" s="122" t="s">
        <v>70</v>
      </c>
      <c r="D168" s="126" t="s">
        <v>178</v>
      </c>
      <c r="E168" s="151" t="s">
        <v>222</v>
      </c>
      <c r="F168" s="155"/>
      <c r="G168" s="123" t="s">
        <v>232</v>
      </c>
      <c r="H168" s="81">
        <v>150669.19</v>
      </c>
      <c r="I168" s="82">
        <v>150669.19</v>
      </c>
      <c r="J168" s="83">
        <f>IF(IF(H168="",0,H168)=0,0,(IF(H168&gt;0,IF(I168&gt;H168,0,H168-I168),IF(I168&gt;H168,H168-I168,0))))</f>
        <v>0</v>
      </c>
      <c r="K168" s="119" t="str">
        <f t="shared" si="3"/>
        <v>00001139390021630831</v>
      </c>
      <c r="L168" s="84" t="str">
        <f>C168&amp;D168&amp;E168&amp;F168&amp;G168</f>
        <v>00001139390021630831</v>
      </c>
    </row>
    <row r="169" spans="1:12" ht="12.75">
      <c r="A169" s="100" t="s">
        <v>233</v>
      </c>
      <c r="B169" s="101" t="s">
        <v>7</v>
      </c>
      <c r="C169" s="102" t="s">
        <v>70</v>
      </c>
      <c r="D169" s="125" t="s">
        <v>178</v>
      </c>
      <c r="E169" s="148" t="s">
        <v>222</v>
      </c>
      <c r="F169" s="154"/>
      <c r="G169" s="130" t="s">
        <v>235</v>
      </c>
      <c r="H169" s="97">
        <v>40000</v>
      </c>
      <c r="I169" s="103">
        <v>21162.39</v>
      </c>
      <c r="J169" s="104">
        <v>18837.61</v>
      </c>
      <c r="K169" s="119" t="str">
        <f t="shared" si="3"/>
        <v>00001139390021630850</v>
      </c>
      <c r="L169" s="107" t="s">
        <v>234</v>
      </c>
    </row>
    <row r="170" spans="1:12" s="85" customFormat="1" ht="22.5">
      <c r="A170" s="80" t="s">
        <v>236</v>
      </c>
      <c r="B170" s="79" t="s">
        <v>7</v>
      </c>
      <c r="C170" s="122" t="s">
        <v>70</v>
      </c>
      <c r="D170" s="126" t="s">
        <v>178</v>
      </c>
      <c r="E170" s="151" t="s">
        <v>222</v>
      </c>
      <c r="F170" s="155"/>
      <c r="G170" s="123" t="s">
        <v>237</v>
      </c>
      <c r="H170" s="81">
        <v>3378</v>
      </c>
      <c r="I170" s="82">
        <v>3378</v>
      </c>
      <c r="J170" s="83">
        <f>IF(IF(H170="",0,H170)=0,0,(IF(H170&gt;0,IF(I170&gt;H170,0,H170-I170),IF(I170&gt;H170,H170-I170,0))))</f>
        <v>0</v>
      </c>
      <c r="K170" s="119" t="str">
        <f t="shared" si="3"/>
        <v>00001139390021630851</v>
      </c>
      <c r="L170" s="84" t="str">
        <f>C170&amp;D170&amp;E170&amp;F170&amp;G170</f>
        <v>00001139390021630851</v>
      </c>
    </row>
    <row r="171" spans="1:12" s="85" customFormat="1" ht="12.75">
      <c r="A171" s="80" t="s">
        <v>238</v>
      </c>
      <c r="B171" s="79" t="s">
        <v>7</v>
      </c>
      <c r="C171" s="122" t="s">
        <v>70</v>
      </c>
      <c r="D171" s="126" t="s">
        <v>178</v>
      </c>
      <c r="E171" s="151" t="s">
        <v>222</v>
      </c>
      <c r="F171" s="155"/>
      <c r="G171" s="123" t="s">
        <v>239</v>
      </c>
      <c r="H171" s="81">
        <v>21622</v>
      </c>
      <c r="I171" s="82">
        <v>12303</v>
      </c>
      <c r="J171" s="83">
        <f>IF(IF(H171="",0,H171)=0,0,(IF(H171&gt;0,IF(I171&gt;H171,0,H171-I171),IF(I171&gt;H171,H171-I171,0))))</f>
        <v>9319</v>
      </c>
      <c r="K171" s="119" t="str">
        <f t="shared" si="3"/>
        <v>00001139390021630852</v>
      </c>
      <c r="L171" s="84" t="str">
        <f>C171&amp;D171&amp;E171&amp;F171&amp;G171</f>
        <v>00001139390021630852</v>
      </c>
    </row>
    <row r="172" spans="1:12" s="85" customFormat="1" ht="12.75">
      <c r="A172" s="80" t="s">
        <v>240</v>
      </c>
      <c r="B172" s="79" t="s">
        <v>7</v>
      </c>
      <c r="C172" s="122" t="s">
        <v>70</v>
      </c>
      <c r="D172" s="126" t="s">
        <v>178</v>
      </c>
      <c r="E172" s="151" t="s">
        <v>222</v>
      </c>
      <c r="F172" s="155"/>
      <c r="G172" s="123" t="s">
        <v>241</v>
      </c>
      <c r="H172" s="81">
        <v>15000</v>
      </c>
      <c r="I172" s="82">
        <v>5481.39</v>
      </c>
      <c r="J172" s="83">
        <f>IF(IF(H172="",0,H172)=0,0,(IF(H172&gt;0,IF(I172&gt;H172,0,H172-I172),IF(I172&gt;H172,H172-I172,0))))</f>
        <v>9518.61</v>
      </c>
      <c r="K172" s="119" t="str">
        <f t="shared" si="3"/>
        <v>00001139390021630853</v>
      </c>
      <c r="L172" s="84" t="str">
        <f>C172&amp;D172&amp;E172&amp;F172&amp;G172</f>
        <v>00001139390021630853</v>
      </c>
    </row>
    <row r="173" spans="1:12" ht="22.5">
      <c r="A173" s="100" t="s">
        <v>242</v>
      </c>
      <c r="B173" s="101" t="s">
        <v>7</v>
      </c>
      <c r="C173" s="102" t="s">
        <v>70</v>
      </c>
      <c r="D173" s="125" t="s">
        <v>178</v>
      </c>
      <c r="E173" s="148" t="s">
        <v>244</v>
      </c>
      <c r="F173" s="154"/>
      <c r="G173" s="130" t="s">
        <v>70</v>
      </c>
      <c r="H173" s="97">
        <v>80000</v>
      </c>
      <c r="I173" s="103">
        <v>20682.54</v>
      </c>
      <c r="J173" s="104">
        <v>59317.46</v>
      </c>
      <c r="K173" s="119" t="str">
        <f t="shared" si="3"/>
        <v>00001139390023140000</v>
      </c>
      <c r="L173" s="107" t="s">
        <v>243</v>
      </c>
    </row>
    <row r="174" spans="1:12" ht="22.5">
      <c r="A174" s="100" t="s">
        <v>134</v>
      </c>
      <c r="B174" s="101" t="s">
        <v>7</v>
      </c>
      <c r="C174" s="102" t="s">
        <v>70</v>
      </c>
      <c r="D174" s="125" t="s">
        <v>178</v>
      </c>
      <c r="E174" s="148" t="s">
        <v>244</v>
      </c>
      <c r="F174" s="154"/>
      <c r="G174" s="130" t="s">
        <v>7</v>
      </c>
      <c r="H174" s="97">
        <v>80000</v>
      </c>
      <c r="I174" s="103">
        <v>20682.54</v>
      </c>
      <c r="J174" s="104">
        <v>59317.46</v>
      </c>
      <c r="K174" s="119" t="str">
        <f t="shared" si="3"/>
        <v>00001139390023140200</v>
      </c>
      <c r="L174" s="107" t="s">
        <v>245</v>
      </c>
    </row>
    <row r="175" spans="1:12" ht="22.5">
      <c r="A175" s="100" t="s">
        <v>136</v>
      </c>
      <c r="B175" s="101" t="s">
        <v>7</v>
      </c>
      <c r="C175" s="102" t="s">
        <v>70</v>
      </c>
      <c r="D175" s="125" t="s">
        <v>178</v>
      </c>
      <c r="E175" s="148" t="s">
        <v>244</v>
      </c>
      <c r="F175" s="154"/>
      <c r="G175" s="130" t="s">
        <v>138</v>
      </c>
      <c r="H175" s="97">
        <v>80000</v>
      </c>
      <c r="I175" s="103">
        <v>20682.54</v>
      </c>
      <c r="J175" s="104">
        <v>59317.46</v>
      </c>
      <c r="K175" s="119" t="str">
        <f t="shared" si="3"/>
        <v>00001139390023140240</v>
      </c>
      <c r="L175" s="107" t="s">
        <v>246</v>
      </c>
    </row>
    <row r="176" spans="1:12" s="85" customFormat="1" ht="12.75">
      <c r="A176" s="80" t="s">
        <v>139</v>
      </c>
      <c r="B176" s="79" t="s">
        <v>7</v>
      </c>
      <c r="C176" s="122" t="s">
        <v>70</v>
      </c>
      <c r="D176" s="126" t="s">
        <v>178</v>
      </c>
      <c r="E176" s="151" t="s">
        <v>244</v>
      </c>
      <c r="F176" s="155"/>
      <c r="G176" s="123" t="s">
        <v>140</v>
      </c>
      <c r="H176" s="81">
        <v>80000</v>
      </c>
      <c r="I176" s="82">
        <v>20682.54</v>
      </c>
      <c r="J176" s="83">
        <f>IF(IF(H176="",0,H176)=0,0,(IF(H176&gt;0,IF(I176&gt;H176,0,H176-I176),IF(I176&gt;H176,H176-I176,0))))</f>
        <v>59317.46</v>
      </c>
      <c r="K176" s="119" t="str">
        <f aca="true" t="shared" si="4" ref="K176:K239">C176&amp;D176&amp;E176&amp;F176&amp;G176</f>
        <v>00001139390023140244</v>
      </c>
      <c r="L176" s="84" t="str">
        <f>C176&amp;D176&amp;E176&amp;F176&amp;G176</f>
        <v>00001139390023140244</v>
      </c>
    </row>
    <row r="177" spans="1:12" ht="22.5">
      <c r="A177" s="100" t="s">
        <v>247</v>
      </c>
      <c r="B177" s="101" t="s">
        <v>7</v>
      </c>
      <c r="C177" s="102" t="s">
        <v>70</v>
      </c>
      <c r="D177" s="125" t="s">
        <v>178</v>
      </c>
      <c r="E177" s="148" t="s">
        <v>249</v>
      </c>
      <c r="F177" s="154"/>
      <c r="G177" s="130" t="s">
        <v>70</v>
      </c>
      <c r="H177" s="97">
        <v>130000</v>
      </c>
      <c r="I177" s="103">
        <v>130000</v>
      </c>
      <c r="J177" s="104">
        <v>0</v>
      </c>
      <c r="K177" s="119" t="str">
        <f t="shared" si="4"/>
        <v>00001139390023200000</v>
      </c>
      <c r="L177" s="107" t="s">
        <v>248</v>
      </c>
    </row>
    <row r="178" spans="1:12" ht="22.5">
      <c r="A178" s="100" t="s">
        <v>250</v>
      </c>
      <c r="B178" s="101" t="s">
        <v>7</v>
      </c>
      <c r="C178" s="102" t="s">
        <v>70</v>
      </c>
      <c r="D178" s="125" t="s">
        <v>178</v>
      </c>
      <c r="E178" s="148" t="s">
        <v>249</v>
      </c>
      <c r="F178" s="154"/>
      <c r="G178" s="130" t="s">
        <v>252</v>
      </c>
      <c r="H178" s="97">
        <v>130000</v>
      </c>
      <c r="I178" s="103">
        <v>130000</v>
      </c>
      <c r="J178" s="104">
        <v>0</v>
      </c>
      <c r="K178" s="119" t="str">
        <f t="shared" si="4"/>
        <v>00001139390023200600</v>
      </c>
      <c r="L178" s="107" t="s">
        <v>251</v>
      </c>
    </row>
    <row r="179" spans="1:12" ht="12.75">
      <c r="A179" s="100" t="s">
        <v>253</v>
      </c>
      <c r="B179" s="101" t="s">
        <v>7</v>
      </c>
      <c r="C179" s="102" t="s">
        <v>70</v>
      </c>
      <c r="D179" s="125" t="s">
        <v>178</v>
      </c>
      <c r="E179" s="148" t="s">
        <v>249</v>
      </c>
      <c r="F179" s="154"/>
      <c r="G179" s="130" t="s">
        <v>255</v>
      </c>
      <c r="H179" s="97">
        <v>130000</v>
      </c>
      <c r="I179" s="103">
        <v>130000</v>
      </c>
      <c r="J179" s="104">
        <v>0</v>
      </c>
      <c r="K179" s="119" t="str">
        <f t="shared" si="4"/>
        <v>00001139390023200610</v>
      </c>
      <c r="L179" s="107" t="s">
        <v>254</v>
      </c>
    </row>
    <row r="180" spans="1:12" s="85" customFormat="1" ht="12.75">
      <c r="A180" s="80" t="s">
        <v>256</v>
      </c>
      <c r="B180" s="79" t="s">
        <v>7</v>
      </c>
      <c r="C180" s="122" t="s">
        <v>70</v>
      </c>
      <c r="D180" s="126" t="s">
        <v>178</v>
      </c>
      <c r="E180" s="151" t="s">
        <v>249</v>
      </c>
      <c r="F180" s="155"/>
      <c r="G180" s="123" t="s">
        <v>257</v>
      </c>
      <c r="H180" s="81">
        <v>130000</v>
      </c>
      <c r="I180" s="82">
        <v>130000</v>
      </c>
      <c r="J180" s="83">
        <f>IF(IF(H180="",0,H180)=0,0,(IF(H180&gt;0,IF(I180&gt;H180,0,H180-I180),IF(I180&gt;H180,H180-I180,0))))</f>
        <v>0</v>
      </c>
      <c r="K180" s="119" t="str">
        <f t="shared" si="4"/>
        <v>00001139390023200612</v>
      </c>
      <c r="L180" s="84" t="str">
        <f>C180&amp;D180&amp;E180&amp;F180&amp;G180</f>
        <v>00001139390023200612</v>
      </c>
    </row>
    <row r="181" spans="1:12" ht="45">
      <c r="A181" s="100" t="s">
        <v>258</v>
      </c>
      <c r="B181" s="101" t="s">
        <v>7</v>
      </c>
      <c r="C181" s="102" t="s">
        <v>70</v>
      </c>
      <c r="D181" s="125" t="s">
        <v>178</v>
      </c>
      <c r="E181" s="148" t="s">
        <v>260</v>
      </c>
      <c r="F181" s="154"/>
      <c r="G181" s="130" t="s">
        <v>70</v>
      </c>
      <c r="H181" s="97">
        <v>1000</v>
      </c>
      <c r="I181" s="103">
        <v>0</v>
      </c>
      <c r="J181" s="104">
        <v>1000</v>
      </c>
      <c r="K181" s="119" t="str">
        <f t="shared" si="4"/>
        <v>00001139390070650000</v>
      </c>
      <c r="L181" s="107" t="s">
        <v>259</v>
      </c>
    </row>
    <row r="182" spans="1:12" ht="22.5">
      <c r="A182" s="100" t="s">
        <v>134</v>
      </c>
      <c r="B182" s="101" t="s">
        <v>7</v>
      </c>
      <c r="C182" s="102" t="s">
        <v>70</v>
      </c>
      <c r="D182" s="125" t="s">
        <v>178</v>
      </c>
      <c r="E182" s="148" t="s">
        <v>260</v>
      </c>
      <c r="F182" s="154"/>
      <c r="G182" s="130" t="s">
        <v>7</v>
      </c>
      <c r="H182" s="97">
        <v>1000</v>
      </c>
      <c r="I182" s="103">
        <v>0</v>
      </c>
      <c r="J182" s="104">
        <v>1000</v>
      </c>
      <c r="K182" s="119" t="str">
        <f t="shared" si="4"/>
        <v>00001139390070650200</v>
      </c>
      <c r="L182" s="107" t="s">
        <v>261</v>
      </c>
    </row>
    <row r="183" spans="1:12" ht="22.5">
      <c r="A183" s="100" t="s">
        <v>136</v>
      </c>
      <c r="B183" s="101" t="s">
        <v>7</v>
      </c>
      <c r="C183" s="102" t="s">
        <v>70</v>
      </c>
      <c r="D183" s="125" t="s">
        <v>178</v>
      </c>
      <c r="E183" s="148" t="s">
        <v>260</v>
      </c>
      <c r="F183" s="154"/>
      <c r="G183" s="130" t="s">
        <v>138</v>
      </c>
      <c r="H183" s="97">
        <v>1000</v>
      </c>
      <c r="I183" s="103">
        <v>0</v>
      </c>
      <c r="J183" s="104">
        <v>1000</v>
      </c>
      <c r="K183" s="119" t="str">
        <f t="shared" si="4"/>
        <v>00001139390070650240</v>
      </c>
      <c r="L183" s="107" t="s">
        <v>262</v>
      </c>
    </row>
    <row r="184" spans="1:12" s="85" customFormat="1" ht="12.75">
      <c r="A184" s="80" t="s">
        <v>139</v>
      </c>
      <c r="B184" s="79" t="s">
        <v>7</v>
      </c>
      <c r="C184" s="122" t="s">
        <v>70</v>
      </c>
      <c r="D184" s="126" t="s">
        <v>178</v>
      </c>
      <c r="E184" s="151" t="s">
        <v>260</v>
      </c>
      <c r="F184" s="155"/>
      <c r="G184" s="123" t="s">
        <v>140</v>
      </c>
      <c r="H184" s="81">
        <v>1000</v>
      </c>
      <c r="I184" s="82">
        <v>0</v>
      </c>
      <c r="J184" s="83">
        <f>IF(IF(H184="",0,H184)=0,0,(IF(H184&gt;0,IF(I184&gt;H184,0,H184-I184),IF(I184&gt;H184,H184-I184,0))))</f>
        <v>1000</v>
      </c>
      <c r="K184" s="119" t="str">
        <f t="shared" si="4"/>
        <v>00001139390070650244</v>
      </c>
      <c r="L184" s="84" t="str">
        <f>C184&amp;D184&amp;E184&amp;F184&amp;G184</f>
        <v>00001139390070650244</v>
      </c>
    </row>
    <row r="185" spans="1:12" ht="12.75">
      <c r="A185" s="100" t="s">
        <v>263</v>
      </c>
      <c r="B185" s="101" t="s">
        <v>7</v>
      </c>
      <c r="C185" s="102" t="s">
        <v>70</v>
      </c>
      <c r="D185" s="125" t="s">
        <v>178</v>
      </c>
      <c r="E185" s="148" t="s">
        <v>265</v>
      </c>
      <c r="F185" s="154"/>
      <c r="G185" s="130" t="s">
        <v>70</v>
      </c>
      <c r="H185" s="97">
        <v>412795</v>
      </c>
      <c r="I185" s="103">
        <v>250950</v>
      </c>
      <c r="J185" s="104">
        <v>161845</v>
      </c>
      <c r="K185" s="119" t="str">
        <f t="shared" si="4"/>
        <v>00001139390099990000</v>
      </c>
      <c r="L185" s="107" t="s">
        <v>264</v>
      </c>
    </row>
    <row r="186" spans="1:12" ht="22.5">
      <c r="A186" s="100" t="s">
        <v>134</v>
      </c>
      <c r="B186" s="101" t="s">
        <v>7</v>
      </c>
      <c r="C186" s="102" t="s">
        <v>70</v>
      </c>
      <c r="D186" s="125" t="s">
        <v>178</v>
      </c>
      <c r="E186" s="148" t="s">
        <v>265</v>
      </c>
      <c r="F186" s="154"/>
      <c r="G186" s="130" t="s">
        <v>7</v>
      </c>
      <c r="H186" s="97">
        <v>325195</v>
      </c>
      <c r="I186" s="103">
        <v>165950</v>
      </c>
      <c r="J186" s="104">
        <v>159245</v>
      </c>
      <c r="K186" s="119" t="str">
        <f t="shared" si="4"/>
        <v>00001139390099990200</v>
      </c>
      <c r="L186" s="107" t="s">
        <v>266</v>
      </c>
    </row>
    <row r="187" spans="1:12" ht="22.5">
      <c r="A187" s="100" t="s">
        <v>136</v>
      </c>
      <c r="B187" s="101" t="s">
        <v>7</v>
      </c>
      <c r="C187" s="102" t="s">
        <v>70</v>
      </c>
      <c r="D187" s="125" t="s">
        <v>178</v>
      </c>
      <c r="E187" s="148" t="s">
        <v>265</v>
      </c>
      <c r="F187" s="154"/>
      <c r="G187" s="130" t="s">
        <v>138</v>
      </c>
      <c r="H187" s="97">
        <v>325195</v>
      </c>
      <c r="I187" s="103">
        <v>165950</v>
      </c>
      <c r="J187" s="104">
        <v>159245</v>
      </c>
      <c r="K187" s="119" t="str">
        <f t="shared" si="4"/>
        <v>00001139390099990240</v>
      </c>
      <c r="L187" s="107" t="s">
        <v>267</v>
      </c>
    </row>
    <row r="188" spans="1:12" s="85" customFormat="1" ht="12.75">
      <c r="A188" s="80" t="s">
        <v>139</v>
      </c>
      <c r="B188" s="79" t="s">
        <v>7</v>
      </c>
      <c r="C188" s="122" t="s">
        <v>70</v>
      </c>
      <c r="D188" s="126" t="s">
        <v>178</v>
      </c>
      <c r="E188" s="151" t="s">
        <v>265</v>
      </c>
      <c r="F188" s="155"/>
      <c r="G188" s="123" t="s">
        <v>140</v>
      </c>
      <c r="H188" s="81">
        <v>325195</v>
      </c>
      <c r="I188" s="82">
        <v>165950</v>
      </c>
      <c r="J188" s="83">
        <f>IF(IF(H188="",0,H188)=0,0,(IF(H188&gt;0,IF(I188&gt;H188,0,H188-I188),IF(I188&gt;H188,H188-I188,0))))</f>
        <v>159245</v>
      </c>
      <c r="K188" s="119" t="str">
        <f t="shared" si="4"/>
        <v>00001139390099990244</v>
      </c>
      <c r="L188" s="84" t="str">
        <f>C188&amp;D188&amp;E188&amp;F188&amp;G188</f>
        <v>00001139390099990244</v>
      </c>
    </row>
    <row r="189" spans="1:12" ht="12.75">
      <c r="A189" s="100" t="s">
        <v>172</v>
      </c>
      <c r="B189" s="101" t="s">
        <v>7</v>
      </c>
      <c r="C189" s="102" t="s">
        <v>70</v>
      </c>
      <c r="D189" s="125" t="s">
        <v>178</v>
      </c>
      <c r="E189" s="148" t="s">
        <v>265</v>
      </c>
      <c r="F189" s="154"/>
      <c r="G189" s="130" t="s">
        <v>174</v>
      </c>
      <c r="H189" s="97">
        <v>87600</v>
      </c>
      <c r="I189" s="103">
        <v>85000</v>
      </c>
      <c r="J189" s="104">
        <v>2600</v>
      </c>
      <c r="K189" s="119" t="str">
        <f t="shared" si="4"/>
        <v>00001139390099990800</v>
      </c>
      <c r="L189" s="107" t="s">
        <v>268</v>
      </c>
    </row>
    <row r="190" spans="1:12" ht="12.75">
      <c r="A190" s="100" t="s">
        <v>233</v>
      </c>
      <c r="B190" s="101" t="s">
        <v>7</v>
      </c>
      <c r="C190" s="102" t="s">
        <v>70</v>
      </c>
      <c r="D190" s="125" t="s">
        <v>178</v>
      </c>
      <c r="E190" s="148" t="s">
        <v>265</v>
      </c>
      <c r="F190" s="154"/>
      <c r="G190" s="130" t="s">
        <v>235</v>
      </c>
      <c r="H190" s="97">
        <v>87600</v>
      </c>
      <c r="I190" s="103">
        <v>85000</v>
      </c>
      <c r="J190" s="104">
        <v>2600</v>
      </c>
      <c r="K190" s="119" t="str">
        <f t="shared" si="4"/>
        <v>00001139390099990850</v>
      </c>
      <c r="L190" s="107" t="s">
        <v>269</v>
      </c>
    </row>
    <row r="191" spans="1:12" s="85" customFormat="1" ht="12.75">
      <c r="A191" s="80" t="s">
        <v>238</v>
      </c>
      <c r="B191" s="79" t="s">
        <v>7</v>
      </c>
      <c r="C191" s="122" t="s">
        <v>70</v>
      </c>
      <c r="D191" s="126" t="s">
        <v>178</v>
      </c>
      <c r="E191" s="151" t="s">
        <v>265</v>
      </c>
      <c r="F191" s="155"/>
      <c r="G191" s="123" t="s">
        <v>239</v>
      </c>
      <c r="H191" s="81">
        <v>2600</v>
      </c>
      <c r="I191" s="82">
        <v>0</v>
      </c>
      <c r="J191" s="83">
        <f>IF(IF(H191="",0,H191)=0,0,(IF(H191&gt;0,IF(I191&gt;H191,0,H191-I191),IF(I191&gt;H191,H191-I191,0))))</f>
        <v>2600</v>
      </c>
      <c r="K191" s="119" t="str">
        <f t="shared" si="4"/>
        <v>00001139390099990852</v>
      </c>
      <c r="L191" s="84" t="str">
        <f>C191&amp;D191&amp;E191&amp;F191&amp;G191</f>
        <v>00001139390099990852</v>
      </c>
    </row>
    <row r="192" spans="1:12" s="85" customFormat="1" ht="12.75">
      <c r="A192" s="80" t="s">
        <v>240</v>
      </c>
      <c r="B192" s="79" t="s">
        <v>7</v>
      </c>
      <c r="C192" s="122" t="s">
        <v>70</v>
      </c>
      <c r="D192" s="126" t="s">
        <v>178</v>
      </c>
      <c r="E192" s="151" t="s">
        <v>265</v>
      </c>
      <c r="F192" s="155"/>
      <c r="G192" s="123" t="s">
        <v>241</v>
      </c>
      <c r="H192" s="81">
        <v>85000</v>
      </c>
      <c r="I192" s="82">
        <v>85000</v>
      </c>
      <c r="J192" s="83">
        <f>IF(IF(H192="",0,H192)=0,0,(IF(H192&gt;0,IF(I192&gt;H192,0,H192-I192),IF(I192&gt;H192,H192-I192,0))))</f>
        <v>0</v>
      </c>
      <c r="K192" s="119" t="str">
        <f t="shared" si="4"/>
        <v>00001139390099990853</v>
      </c>
      <c r="L192" s="84" t="str">
        <f>C192&amp;D192&amp;E192&amp;F192&amp;G192</f>
        <v>00001139390099990853</v>
      </c>
    </row>
    <row r="193" spans="1:12" ht="22.5">
      <c r="A193" s="100" t="s">
        <v>270</v>
      </c>
      <c r="B193" s="101" t="s">
        <v>7</v>
      </c>
      <c r="C193" s="102" t="s">
        <v>70</v>
      </c>
      <c r="D193" s="125" t="s">
        <v>272</v>
      </c>
      <c r="E193" s="148" t="s">
        <v>120</v>
      </c>
      <c r="F193" s="154"/>
      <c r="G193" s="130" t="s">
        <v>70</v>
      </c>
      <c r="H193" s="97">
        <v>2047954</v>
      </c>
      <c r="I193" s="103">
        <v>586108.28</v>
      </c>
      <c r="J193" s="104">
        <v>1461845.72</v>
      </c>
      <c r="K193" s="119" t="str">
        <f t="shared" si="4"/>
        <v>00003000000000000000</v>
      </c>
      <c r="L193" s="107" t="s">
        <v>271</v>
      </c>
    </row>
    <row r="194" spans="1:12" ht="33.75">
      <c r="A194" s="100" t="s">
        <v>273</v>
      </c>
      <c r="B194" s="101" t="s">
        <v>7</v>
      </c>
      <c r="C194" s="102" t="s">
        <v>70</v>
      </c>
      <c r="D194" s="125" t="s">
        <v>275</v>
      </c>
      <c r="E194" s="148" t="s">
        <v>120</v>
      </c>
      <c r="F194" s="154"/>
      <c r="G194" s="130" t="s">
        <v>70</v>
      </c>
      <c r="H194" s="97">
        <v>208320</v>
      </c>
      <c r="I194" s="103">
        <v>144701.28</v>
      </c>
      <c r="J194" s="104">
        <v>63618.72</v>
      </c>
      <c r="K194" s="119" t="str">
        <f t="shared" si="4"/>
        <v>00003090000000000000</v>
      </c>
      <c r="L194" s="107" t="s">
        <v>274</v>
      </c>
    </row>
    <row r="195" spans="1:12" ht="33.75">
      <c r="A195" s="100" t="s">
        <v>276</v>
      </c>
      <c r="B195" s="101" t="s">
        <v>7</v>
      </c>
      <c r="C195" s="102" t="s">
        <v>70</v>
      </c>
      <c r="D195" s="125" t="s">
        <v>275</v>
      </c>
      <c r="E195" s="148" t="s">
        <v>278</v>
      </c>
      <c r="F195" s="154"/>
      <c r="G195" s="130" t="s">
        <v>70</v>
      </c>
      <c r="H195" s="97">
        <v>208320</v>
      </c>
      <c r="I195" s="103">
        <v>144701.28</v>
      </c>
      <c r="J195" s="104">
        <v>63618.72</v>
      </c>
      <c r="K195" s="119" t="str">
        <f t="shared" si="4"/>
        <v>00003093400000000000</v>
      </c>
      <c r="L195" s="107" t="s">
        <v>277</v>
      </c>
    </row>
    <row r="196" spans="1:12" ht="33.75">
      <c r="A196" s="100" t="s">
        <v>279</v>
      </c>
      <c r="B196" s="101" t="s">
        <v>7</v>
      </c>
      <c r="C196" s="102" t="s">
        <v>70</v>
      </c>
      <c r="D196" s="125" t="s">
        <v>275</v>
      </c>
      <c r="E196" s="148" t="s">
        <v>281</v>
      </c>
      <c r="F196" s="154"/>
      <c r="G196" s="130" t="s">
        <v>70</v>
      </c>
      <c r="H196" s="97">
        <v>208320</v>
      </c>
      <c r="I196" s="103">
        <v>144701.28</v>
      </c>
      <c r="J196" s="104">
        <v>63618.72</v>
      </c>
      <c r="K196" s="119" t="str">
        <f t="shared" si="4"/>
        <v>00003093400013410000</v>
      </c>
      <c r="L196" s="107" t="s">
        <v>280</v>
      </c>
    </row>
    <row r="197" spans="1:12" ht="56.25">
      <c r="A197" s="100" t="s">
        <v>206</v>
      </c>
      <c r="B197" s="101" t="s">
        <v>7</v>
      </c>
      <c r="C197" s="102" t="s">
        <v>70</v>
      </c>
      <c r="D197" s="125" t="s">
        <v>275</v>
      </c>
      <c r="E197" s="148" t="s">
        <v>281</v>
      </c>
      <c r="F197" s="154"/>
      <c r="G197" s="130" t="s">
        <v>208</v>
      </c>
      <c r="H197" s="97">
        <v>208320</v>
      </c>
      <c r="I197" s="103">
        <v>144701.28</v>
      </c>
      <c r="J197" s="104">
        <v>63618.72</v>
      </c>
      <c r="K197" s="119" t="str">
        <f t="shared" si="4"/>
        <v>00003093400013410100</v>
      </c>
      <c r="L197" s="107" t="s">
        <v>282</v>
      </c>
    </row>
    <row r="198" spans="1:12" ht="12.75">
      <c r="A198" s="100" t="s">
        <v>209</v>
      </c>
      <c r="B198" s="101" t="s">
        <v>7</v>
      </c>
      <c r="C198" s="102" t="s">
        <v>70</v>
      </c>
      <c r="D198" s="125" t="s">
        <v>275</v>
      </c>
      <c r="E198" s="148" t="s">
        <v>281</v>
      </c>
      <c r="F198" s="154"/>
      <c r="G198" s="130" t="s">
        <v>211</v>
      </c>
      <c r="H198" s="97">
        <v>208320</v>
      </c>
      <c r="I198" s="103">
        <v>144701.28</v>
      </c>
      <c r="J198" s="104">
        <v>63618.72</v>
      </c>
      <c r="K198" s="119" t="str">
        <f t="shared" si="4"/>
        <v>00003093400013410110</v>
      </c>
      <c r="L198" s="107" t="s">
        <v>283</v>
      </c>
    </row>
    <row r="199" spans="1:12" s="85" customFormat="1" ht="12.75">
      <c r="A199" s="80" t="s">
        <v>212</v>
      </c>
      <c r="B199" s="79" t="s">
        <v>7</v>
      </c>
      <c r="C199" s="122" t="s">
        <v>70</v>
      </c>
      <c r="D199" s="126" t="s">
        <v>275</v>
      </c>
      <c r="E199" s="151" t="s">
        <v>281</v>
      </c>
      <c r="F199" s="155"/>
      <c r="G199" s="123" t="s">
        <v>213</v>
      </c>
      <c r="H199" s="81">
        <v>160000</v>
      </c>
      <c r="I199" s="82">
        <v>112727</v>
      </c>
      <c r="J199" s="83">
        <f>IF(IF(H199="",0,H199)=0,0,(IF(H199&gt;0,IF(I199&gt;H199,0,H199-I199),IF(I199&gt;H199,H199-I199,0))))</f>
        <v>47273</v>
      </c>
      <c r="K199" s="119" t="str">
        <f t="shared" si="4"/>
        <v>00003093400013410111</v>
      </c>
      <c r="L199" s="84" t="str">
        <f>C199&amp;D199&amp;E199&amp;F199&amp;G199</f>
        <v>00003093400013410111</v>
      </c>
    </row>
    <row r="200" spans="1:12" s="85" customFormat="1" ht="33.75">
      <c r="A200" s="80" t="s">
        <v>216</v>
      </c>
      <c r="B200" s="79" t="s">
        <v>7</v>
      </c>
      <c r="C200" s="122" t="s">
        <v>70</v>
      </c>
      <c r="D200" s="126" t="s">
        <v>275</v>
      </c>
      <c r="E200" s="151" t="s">
        <v>281</v>
      </c>
      <c r="F200" s="155"/>
      <c r="G200" s="123" t="s">
        <v>217</v>
      </c>
      <c r="H200" s="81">
        <v>48320</v>
      </c>
      <c r="I200" s="82">
        <v>31974.28</v>
      </c>
      <c r="J200" s="83">
        <f>IF(IF(H200="",0,H200)=0,0,(IF(H200&gt;0,IF(I200&gt;H200,0,H200-I200),IF(I200&gt;H200,H200-I200,0))))</f>
        <v>16345.72</v>
      </c>
      <c r="K200" s="119" t="str">
        <f t="shared" si="4"/>
        <v>00003093400013410119</v>
      </c>
      <c r="L200" s="84" t="str">
        <f>C200&amp;D200&amp;E200&amp;F200&amp;G200</f>
        <v>00003093400013410119</v>
      </c>
    </row>
    <row r="201" spans="1:12" ht="12.75">
      <c r="A201" s="100" t="s">
        <v>284</v>
      </c>
      <c r="B201" s="101" t="s">
        <v>7</v>
      </c>
      <c r="C201" s="102" t="s">
        <v>70</v>
      </c>
      <c r="D201" s="125" t="s">
        <v>286</v>
      </c>
      <c r="E201" s="148" t="s">
        <v>120</v>
      </c>
      <c r="F201" s="154"/>
      <c r="G201" s="130" t="s">
        <v>70</v>
      </c>
      <c r="H201" s="97">
        <v>1839634</v>
      </c>
      <c r="I201" s="103">
        <v>441407</v>
      </c>
      <c r="J201" s="104">
        <v>1398227</v>
      </c>
      <c r="K201" s="119" t="str">
        <f t="shared" si="4"/>
        <v>00003100000000000000</v>
      </c>
      <c r="L201" s="107" t="s">
        <v>285</v>
      </c>
    </row>
    <row r="202" spans="1:12" ht="33.75">
      <c r="A202" s="100" t="s">
        <v>287</v>
      </c>
      <c r="B202" s="101" t="s">
        <v>7</v>
      </c>
      <c r="C202" s="102" t="s">
        <v>70</v>
      </c>
      <c r="D202" s="125" t="s">
        <v>286</v>
      </c>
      <c r="E202" s="148" t="s">
        <v>289</v>
      </c>
      <c r="F202" s="154"/>
      <c r="G202" s="130" t="s">
        <v>70</v>
      </c>
      <c r="H202" s="97">
        <v>1839634</v>
      </c>
      <c r="I202" s="103">
        <v>441407</v>
      </c>
      <c r="J202" s="104">
        <v>1398227</v>
      </c>
      <c r="K202" s="119" t="str">
        <f t="shared" si="4"/>
        <v>00003102400000000000</v>
      </c>
      <c r="L202" s="107" t="s">
        <v>288</v>
      </c>
    </row>
    <row r="203" spans="1:12" ht="33.75">
      <c r="A203" s="100" t="s">
        <v>290</v>
      </c>
      <c r="B203" s="101" t="s">
        <v>7</v>
      </c>
      <c r="C203" s="102" t="s">
        <v>70</v>
      </c>
      <c r="D203" s="125" t="s">
        <v>286</v>
      </c>
      <c r="E203" s="148" t="s">
        <v>292</v>
      </c>
      <c r="F203" s="154"/>
      <c r="G203" s="130" t="s">
        <v>70</v>
      </c>
      <c r="H203" s="97">
        <v>150000</v>
      </c>
      <c r="I203" s="103">
        <v>91417</v>
      </c>
      <c r="J203" s="104">
        <v>58583</v>
      </c>
      <c r="K203" s="119" t="str">
        <f t="shared" si="4"/>
        <v>00003102400023570000</v>
      </c>
      <c r="L203" s="107" t="s">
        <v>291</v>
      </c>
    </row>
    <row r="204" spans="1:12" ht="22.5">
      <c r="A204" s="100" t="s">
        <v>134</v>
      </c>
      <c r="B204" s="101" t="s">
        <v>7</v>
      </c>
      <c r="C204" s="102" t="s">
        <v>70</v>
      </c>
      <c r="D204" s="125" t="s">
        <v>286</v>
      </c>
      <c r="E204" s="148" t="s">
        <v>292</v>
      </c>
      <c r="F204" s="154"/>
      <c r="G204" s="130" t="s">
        <v>7</v>
      </c>
      <c r="H204" s="97">
        <v>150000</v>
      </c>
      <c r="I204" s="103">
        <v>91417</v>
      </c>
      <c r="J204" s="104">
        <v>58583</v>
      </c>
      <c r="K204" s="119" t="str">
        <f t="shared" si="4"/>
        <v>00003102400023570200</v>
      </c>
      <c r="L204" s="107" t="s">
        <v>293</v>
      </c>
    </row>
    <row r="205" spans="1:12" ht="22.5">
      <c r="A205" s="100" t="s">
        <v>136</v>
      </c>
      <c r="B205" s="101" t="s">
        <v>7</v>
      </c>
      <c r="C205" s="102" t="s">
        <v>70</v>
      </c>
      <c r="D205" s="125" t="s">
        <v>286</v>
      </c>
      <c r="E205" s="148" t="s">
        <v>292</v>
      </c>
      <c r="F205" s="154"/>
      <c r="G205" s="130" t="s">
        <v>138</v>
      </c>
      <c r="H205" s="97">
        <v>150000</v>
      </c>
      <c r="I205" s="103">
        <v>91417</v>
      </c>
      <c r="J205" s="104">
        <v>58583</v>
      </c>
      <c r="K205" s="119" t="str">
        <f t="shared" si="4"/>
        <v>00003102400023570240</v>
      </c>
      <c r="L205" s="107" t="s">
        <v>294</v>
      </c>
    </row>
    <row r="206" spans="1:12" s="85" customFormat="1" ht="12.75">
      <c r="A206" s="80" t="s">
        <v>139</v>
      </c>
      <c r="B206" s="79" t="s">
        <v>7</v>
      </c>
      <c r="C206" s="122" t="s">
        <v>70</v>
      </c>
      <c r="D206" s="126" t="s">
        <v>286</v>
      </c>
      <c r="E206" s="151" t="s">
        <v>292</v>
      </c>
      <c r="F206" s="155"/>
      <c r="G206" s="123" t="s">
        <v>140</v>
      </c>
      <c r="H206" s="81">
        <v>150000</v>
      </c>
      <c r="I206" s="82">
        <v>91417</v>
      </c>
      <c r="J206" s="83">
        <f>IF(IF(H206="",0,H206)=0,0,(IF(H206&gt;0,IF(I206&gt;H206,0,H206-I206),IF(I206&gt;H206,H206-I206,0))))</f>
        <v>58583</v>
      </c>
      <c r="K206" s="119" t="str">
        <f t="shared" si="4"/>
        <v>00003102400023570244</v>
      </c>
      <c r="L206" s="84" t="str">
        <f>C206&amp;D206&amp;E206&amp;F206&amp;G206</f>
        <v>00003102400023570244</v>
      </c>
    </row>
    <row r="207" spans="1:12" ht="22.5">
      <c r="A207" s="100" t="s">
        <v>295</v>
      </c>
      <c r="B207" s="101" t="s">
        <v>7</v>
      </c>
      <c r="C207" s="102" t="s">
        <v>70</v>
      </c>
      <c r="D207" s="125" t="s">
        <v>286</v>
      </c>
      <c r="E207" s="148" t="s">
        <v>297</v>
      </c>
      <c r="F207" s="154"/>
      <c r="G207" s="130" t="s">
        <v>70</v>
      </c>
      <c r="H207" s="97">
        <v>1677634</v>
      </c>
      <c r="I207" s="103">
        <v>349990</v>
      </c>
      <c r="J207" s="104">
        <v>1327644</v>
      </c>
      <c r="K207" s="119" t="str">
        <f t="shared" si="4"/>
        <v>00003102400023590000</v>
      </c>
      <c r="L207" s="107" t="s">
        <v>296</v>
      </c>
    </row>
    <row r="208" spans="1:12" ht="22.5">
      <c r="A208" s="100" t="s">
        <v>134</v>
      </c>
      <c r="B208" s="101" t="s">
        <v>7</v>
      </c>
      <c r="C208" s="102" t="s">
        <v>70</v>
      </c>
      <c r="D208" s="125" t="s">
        <v>286</v>
      </c>
      <c r="E208" s="148" t="s">
        <v>297</v>
      </c>
      <c r="F208" s="154"/>
      <c r="G208" s="130" t="s">
        <v>7</v>
      </c>
      <c r="H208" s="97">
        <v>1677634</v>
      </c>
      <c r="I208" s="103">
        <v>349990</v>
      </c>
      <c r="J208" s="104">
        <v>1327644</v>
      </c>
      <c r="K208" s="119" t="str">
        <f t="shared" si="4"/>
        <v>00003102400023590200</v>
      </c>
      <c r="L208" s="107" t="s">
        <v>298</v>
      </c>
    </row>
    <row r="209" spans="1:12" ht="22.5">
      <c r="A209" s="100" t="s">
        <v>136</v>
      </c>
      <c r="B209" s="101" t="s">
        <v>7</v>
      </c>
      <c r="C209" s="102" t="s">
        <v>70</v>
      </c>
      <c r="D209" s="125" t="s">
        <v>286</v>
      </c>
      <c r="E209" s="148" t="s">
        <v>297</v>
      </c>
      <c r="F209" s="154"/>
      <c r="G209" s="130" t="s">
        <v>138</v>
      </c>
      <c r="H209" s="97">
        <v>1677634</v>
      </c>
      <c r="I209" s="103">
        <v>349990</v>
      </c>
      <c r="J209" s="104">
        <v>1327644</v>
      </c>
      <c r="K209" s="119" t="str">
        <f t="shared" si="4"/>
        <v>00003102400023590240</v>
      </c>
      <c r="L209" s="107" t="s">
        <v>299</v>
      </c>
    </row>
    <row r="210" spans="1:12" s="85" customFormat="1" ht="12.75">
      <c r="A210" s="80" t="s">
        <v>139</v>
      </c>
      <c r="B210" s="79" t="s">
        <v>7</v>
      </c>
      <c r="C210" s="122" t="s">
        <v>70</v>
      </c>
      <c r="D210" s="126" t="s">
        <v>286</v>
      </c>
      <c r="E210" s="151" t="s">
        <v>297</v>
      </c>
      <c r="F210" s="155"/>
      <c r="G210" s="123" t="s">
        <v>140</v>
      </c>
      <c r="H210" s="81">
        <v>1677634</v>
      </c>
      <c r="I210" s="82">
        <v>349990</v>
      </c>
      <c r="J210" s="83">
        <f>IF(IF(H210="",0,H210)=0,0,(IF(H210&gt;0,IF(I210&gt;H210,0,H210-I210),IF(I210&gt;H210,H210-I210,0))))</f>
        <v>1327644</v>
      </c>
      <c r="K210" s="119" t="str">
        <f t="shared" si="4"/>
        <v>00003102400023590244</v>
      </c>
      <c r="L210" s="84" t="str">
        <f>C210&amp;D210&amp;E210&amp;F210&amp;G210</f>
        <v>00003102400023590244</v>
      </c>
    </row>
    <row r="211" spans="1:12" ht="45">
      <c r="A211" s="100" t="s">
        <v>300</v>
      </c>
      <c r="B211" s="101" t="s">
        <v>7</v>
      </c>
      <c r="C211" s="102" t="s">
        <v>70</v>
      </c>
      <c r="D211" s="125" t="s">
        <v>286</v>
      </c>
      <c r="E211" s="148" t="s">
        <v>302</v>
      </c>
      <c r="F211" s="154"/>
      <c r="G211" s="130" t="s">
        <v>70</v>
      </c>
      <c r="H211" s="97">
        <v>12000</v>
      </c>
      <c r="I211" s="103">
        <v>0</v>
      </c>
      <c r="J211" s="104">
        <v>12000</v>
      </c>
      <c r="K211" s="119" t="str">
        <f t="shared" si="4"/>
        <v>00003102400023600000</v>
      </c>
      <c r="L211" s="107" t="s">
        <v>301</v>
      </c>
    </row>
    <row r="212" spans="1:12" ht="22.5">
      <c r="A212" s="100" t="s">
        <v>134</v>
      </c>
      <c r="B212" s="101" t="s">
        <v>7</v>
      </c>
      <c r="C212" s="102" t="s">
        <v>70</v>
      </c>
      <c r="D212" s="125" t="s">
        <v>286</v>
      </c>
      <c r="E212" s="148" t="s">
        <v>302</v>
      </c>
      <c r="F212" s="154"/>
      <c r="G212" s="130" t="s">
        <v>7</v>
      </c>
      <c r="H212" s="97">
        <v>12000</v>
      </c>
      <c r="I212" s="103">
        <v>0</v>
      </c>
      <c r="J212" s="104">
        <v>12000</v>
      </c>
      <c r="K212" s="119" t="str">
        <f t="shared" si="4"/>
        <v>00003102400023600200</v>
      </c>
      <c r="L212" s="107" t="s">
        <v>303</v>
      </c>
    </row>
    <row r="213" spans="1:12" ht="22.5">
      <c r="A213" s="100" t="s">
        <v>136</v>
      </c>
      <c r="B213" s="101" t="s">
        <v>7</v>
      </c>
      <c r="C213" s="102" t="s">
        <v>70</v>
      </c>
      <c r="D213" s="125" t="s">
        <v>286</v>
      </c>
      <c r="E213" s="148" t="s">
        <v>302</v>
      </c>
      <c r="F213" s="154"/>
      <c r="G213" s="130" t="s">
        <v>138</v>
      </c>
      <c r="H213" s="97">
        <v>12000</v>
      </c>
      <c r="I213" s="103">
        <v>0</v>
      </c>
      <c r="J213" s="104">
        <v>12000</v>
      </c>
      <c r="K213" s="119" t="str">
        <f t="shared" si="4"/>
        <v>00003102400023600240</v>
      </c>
      <c r="L213" s="107" t="s">
        <v>304</v>
      </c>
    </row>
    <row r="214" spans="1:12" s="85" customFormat="1" ht="12.75">
      <c r="A214" s="80" t="s">
        <v>139</v>
      </c>
      <c r="B214" s="79" t="s">
        <v>7</v>
      </c>
      <c r="C214" s="122" t="s">
        <v>70</v>
      </c>
      <c r="D214" s="126" t="s">
        <v>286</v>
      </c>
      <c r="E214" s="151" t="s">
        <v>302</v>
      </c>
      <c r="F214" s="155"/>
      <c r="G214" s="123" t="s">
        <v>140</v>
      </c>
      <c r="H214" s="81">
        <v>12000</v>
      </c>
      <c r="I214" s="82">
        <v>0</v>
      </c>
      <c r="J214" s="83">
        <f>IF(IF(H214="",0,H214)=0,0,(IF(H214&gt;0,IF(I214&gt;H214,0,H214-I214),IF(I214&gt;H214,H214-I214,0))))</f>
        <v>12000</v>
      </c>
      <c r="K214" s="119" t="str">
        <f t="shared" si="4"/>
        <v>00003102400023600244</v>
      </c>
      <c r="L214" s="84" t="str">
        <f>C214&amp;D214&amp;E214&amp;F214&amp;G214</f>
        <v>00003102400023600244</v>
      </c>
    </row>
    <row r="215" spans="1:12" ht="12.75">
      <c r="A215" s="100" t="s">
        <v>305</v>
      </c>
      <c r="B215" s="101" t="s">
        <v>7</v>
      </c>
      <c r="C215" s="102" t="s">
        <v>70</v>
      </c>
      <c r="D215" s="125" t="s">
        <v>307</v>
      </c>
      <c r="E215" s="148" t="s">
        <v>120</v>
      </c>
      <c r="F215" s="154"/>
      <c r="G215" s="130" t="s">
        <v>70</v>
      </c>
      <c r="H215" s="97">
        <v>125520168.46</v>
      </c>
      <c r="I215" s="103">
        <v>70420714.96</v>
      </c>
      <c r="J215" s="104">
        <v>55099453.5</v>
      </c>
      <c r="K215" s="119" t="str">
        <f t="shared" si="4"/>
        <v>00004000000000000000</v>
      </c>
      <c r="L215" s="107" t="s">
        <v>306</v>
      </c>
    </row>
    <row r="216" spans="1:12" ht="12.75">
      <c r="A216" s="100" t="s">
        <v>308</v>
      </c>
      <c r="B216" s="101" t="s">
        <v>7</v>
      </c>
      <c r="C216" s="102" t="s">
        <v>70</v>
      </c>
      <c r="D216" s="125" t="s">
        <v>310</v>
      </c>
      <c r="E216" s="148" t="s">
        <v>120</v>
      </c>
      <c r="F216" s="154"/>
      <c r="G216" s="130" t="s">
        <v>70</v>
      </c>
      <c r="H216" s="97">
        <v>3000000</v>
      </c>
      <c r="I216" s="103">
        <v>1950175.23</v>
      </c>
      <c r="J216" s="104">
        <v>1049824.77</v>
      </c>
      <c r="K216" s="119" t="str">
        <f t="shared" si="4"/>
        <v>00004080000000000000</v>
      </c>
      <c r="L216" s="107" t="s">
        <v>309</v>
      </c>
    </row>
    <row r="217" spans="1:12" ht="56.25">
      <c r="A217" s="100" t="s">
        <v>311</v>
      </c>
      <c r="B217" s="101" t="s">
        <v>7</v>
      </c>
      <c r="C217" s="102" t="s">
        <v>70</v>
      </c>
      <c r="D217" s="125" t="s">
        <v>310</v>
      </c>
      <c r="E217" s="148" t="s">
        <v>313</v>
      </c>
      <c r="F217" s="154"/>
      <c r="G217" s="130" t="s">
        <v>70</v>
      </c>
      <c r="H217" s="97">
        <v>3000000</v>
      </c>
      <c r="I217" s="103">
        <v>1950175.23</v>
      </c>
      <c r="J217" s="104">
        <v>1049824.77</v>
      </c>
      <c r="K217" s="119" t="str">
        <f t="shared" si="4"/>
        <v>00004080400000000000</v>
      </c>
      <c r="L217" s="107" t="s">
        <v>312</v>
      </c>
    </row>
    <row r="218" spans="1:12" ht="45">
      <c r="A218" s="100" t="s">
        <v>314</v>
      </c>
      <c r="B218" s="101" t="s">
        <v>7</v>
      </c>
      <c r="C218" s="102" t="s">
        <v>70</v>
      </c>
      <c r="D218" s="125" t="s">
        <v>310</v>
      </c>
      <c r="E218" s="148" t="s">
        <v>316</v>
      </c>
      <c r="F218" s="154"/>
      <c r="G218" s="130" t="s">
        <v>70</v>
      </c>
      <c r="H218" s="97">
        <v>3000000</v>
      </c>
      <c r="I218" s="103">
        <v>1950175.23</v>
      </c>
      <c r="J218" s="104">
        <v>1049824.77</v>
      </c>
      <c r="K218" s="119" t="str">
        <f t="shared" si="4"/>
        <v>00004080400023210000</v>
      </c>
      <c r="L218" s="107" t="s">
        <v>315</v>
      </c>
    </row>
    <row r="219" spans="1:12" ht="12.75">
      <c r="A219" s="100" t="s">
        <v>172</v>
      </c>
      <c r="B219" s="101" t="s">
        <v>7</v>
      </c>
      <c r="C219" s="102" t="s">
        <v>70</v>
      </c>
      <c r="D219" s="125" t="s">
        <v>310</v>
      </c>
      <c r="E219" s="148" t="s">
        <v>316</v>
      </c>
      <c r="F219" s="154"/>
      <c r="G219" s="130" t="s">
        <v>174</v>
      </c>
      <c r="H219" s="97">
        <v>3000000</v>
      </c>
      <c r="I219" s="103">
        <v>1950175.23</v>
      </c>
      <c r="J219" s="104">
        <v>1049824.77</v>
      </c>
      <c r="K219" s="119" t="str">
        <f t="shared" si="4"/>
        <v>00004080400023210800</v>
      </c>
      <c r="L219" s="107" t="s">
        <v>317</v>
      </c>
    </row>
    <row r="220" spans="1:12" ht="45">
      <c r="A220" s="100" t="s">
        <v>318</v>
      </c>
      <c r="B220" s="101" t="s">
        <v>7</v>
      </c>
      <c r="C220" s="102" t="s">
        <v>70</v>
      </c>
      <c r="D220" s="125" t="s">
        <v>310</v>
      </c>
      <c r="E220" s="148" t="s">
        <v>316</v>
      </c>
      <c r="F220" s="154"/>
      <c r="G220" s="130" t="s">
        <v>320</v>
      </c>
      <c r="H220" s="97">
        <v>3000000</v>
      </c>
      <c r="I220" s="103">
        <v>1950175.23</v>
      </c>
      <c r="J220" s="104">
        <v>1049824.77</v>
      </c>
      <c r="K220" s="119" t="str">
        <f t="shared" si="4"/>
        <v>00004080400023210810</v>
      </c>
      <c r="L220" s="107" t="s">
        <v>319</v>
      </c>
    </row>
    <row r="221" spans="1:12" s="85" customFormat="1" ht="45">
      <c r="A221" s="80" t="s">
        <v>321</v>
      </c>
      <c r="B221" s="79" t="s">
        <v>7</v>
      </c>
      <c r="C221" s="122" t="s">
        <v>70</v>
      </c>
      <c r="D221" s="126" t="s">
        <v>310</v>
      </c>
      <c r="E221" s="151" t="s">
        <v>316</v>
      </c>
      <c r="F221" s="155"/>
      <c r="G221" s="123" t="s">
        <v>322</v>
      </c>
      <c r="H221" s="81">
        <v>3000000</v>
      </c>
      <c r="I221" s="82">
        <v>1950175.23</v>
      </c>
      <c r="J221" s="83">
        <f>IF(IF(H221="",0,H221)=0,0,(IF(H221&gt;0,IF(I221&gt;H221,0,H221-I221),IF(I221&gt;H221,H221-I221,0))))</f>
        <v>1049824.77</v>
      </c>
      <c r="K221" s="119" t="str">
        <f t="shared" si="4"/>
        <v>00004080400023210811</v>
      </c>
      <c r="L221" s="84" t="str">
        <f>C221&amp;D221&amp;E221&amp;F221&amp;G221</f>
        <v>00004080400023210811</v>
      </c>
    </row>
    <row r="222" spans="1:12" ht="12.75">
      <c r="A222" s="100" t="s">
        <v>323</v>
      </c>
      <c r="B222" s="101" t="s">
        <v>7</v>
      </c>
      <c r="C222" s="102" t="s">
        <v>70</v>
      </c>
      <c r="D222" s="125" t="s">
        <v>325</v>
      </c>
      <c r="E222" s="148" t="s">
        <v>120</v>
      </c>
      <c r="F222" s="154"/>
      <c r="G222" s="130" t="s">
        <v>70</v>
      </c>
      <c r="H222" s="97">
        <v>120422668.46</v>
      </c>
      <c r="I222" s="103">
        <v>68296686.76</v>
      </c>
      <c r="J222" s="104">
        <v>52125981.7</v>
      </c>
      <c r="K222" s="119" t="str">
        <f t="shared" si="4"/>
        <v>00004090000000000000</v>
      </c>
      <c r="L222" s="107" t="s">
        <v>324</v>
      </c>
    </row>
    <row r="223" spans="1:12" ht="45">
      <c r="A223" s="100" t="s">
        <v>326</v>
      </c>
      <c r="B223" s="101" t="s">
        <v>7</v>
      </c>
      <c r="C223" s="102" t="s">
        <v>70</v>
      </c>
      <c r="D223" s="125" t="s">
        <v>325</v>
      </c>
      <c r="E223" s="148" t="s">
        <v>328</v>
      </c>
      <c r="F223" s="154"/>
      <c r="G223" s="130" t="s">
        <v>70</v>
      </c>
      <c r="H223" s="97">
        <v>115379400</v>
      </c>
      <c r="I223" s="103">
        <v>66312378.16</v>
      </c>
      <c r="J223" s="104">
        <v>49067021.84</v>
      </c>
      <c r="K223" s="119" t="str">
        <f t="shared" si="4"/>
        <v>00004091100000000000</v>
      </c>
      <c r="L223" s="107" t="s">
        <v>327</v>
      </c>
    </row>
    <row r="224" spans="1:12" ht="22.5">
      <c r="A224" s="100" t="s">
        <v>329</v>
      </c>
      <c r="B224" s="101" t="s">
        <v>7</v>
      </c>
      <c r="C224" s="102" t="s">
        <v>70</v>
      </c>
      <c r="D224" s="125" t="s">
        <v>325</v>
      </c>
      <c r="E224" s="148" t="s">
        <v>331</v>
      </c>
      <c r="F224" s="154"/>
      <c r="G224" s="130" t="s">
        <v>70</v>
      </c>
      <c r="H224" s="97">
        <v>4534951</v>
      </c>
      <c r="I224" s="103">
        <v>3916629.02</v>
      </c>
      <c r="J224" s="104">
        <v>618321.98</v>
      </c>
      <c r="K224" s="119" t="str">
        <f t="shared" si="4"/>
        <v>00004091100023500000</v>
      </c>
      <c r="L224" s="107" t="s">
        <v>330</v>
      </c>
    </row>
    <row r="225" spans="1:12" ht="22.5">
      <c r="A225" s="100" t="s">
        <v>134</v>
      </c>
      <c r="B225" s="101" t="s">
        <v>7</v>
      </c>
      <c r="C225" s="102" t="s">
        <v>70</v>
      </c>
      <c r="D225" s="125" t="s">
        <v>325</v>
      </c>
      <c r="E225" s="148" t="s">
        <v>331</v>
      </c>
      <c r="F225" s="154"/>
      <c r="G225" s="130" t="s">
        <v>7</v>
      </c>
      <c r="H225" s="97">
        <v>2840790</v>
      </c>
      <c r="I225" s="103">
        <v>2222468.9</v>
      </c>
      <c r="J225" s="104">
        <v>618321.1</v>
      </c>
      <c r="K225" s="119" t="str">
        <f t="shared" si="4"/>
        <v>00004091100023500200</v>
      </c>
      <c r="L225" s="107" t="s">
        <v>332</v>
      </c>
    </row>
    <row r="226" spans="1:12" ht="22.5">
      <c r="A226" s="100" t="s">
        <v>136</v>
      </c>
      <c r="B226" s="101" t="s">
        <v>7</v>
      </c>
      <c r="C226" s="102" t="s">
        <v>70</v>
      </c>
      <c r="D226" s="125" t="s">
        <v>325</v>
      </c>
      <c r="E226" s="148" t="s">
        <v>331</v>
      </c>
      <c r="F226" s="154"/>
      <c r="G226" s="130" t="s">
        <v>138</v>
      </c>
      <c r="H226" s="97">
        <v>2840790</v>
      </c>
      <c r="I226" s="103">
        <v>2222468.9</v>
      </c>
      <c r="J226" s="104">
        <v>618321.1</v>
      </c>
      <c r="K226" s="119" t="str">
        <f t="shared" si="4"/>
        <v>00004091100023500240</v>
      </c>
      <c r="L226" s="107" t="s">
        <v>333</v>
      </c>
    </row>
    <row r="227" spans="1:12" s="85" customFormat="1" ht="12.75">
      <c r="A227" s="80" t="s">
        <v>139</v>
      </c>
      <c r="B227" s="79" t="s">
        <v>7</v>
      </c>
      <c r="C227" s="122" t="s">
        <v>70</v>
      </c>
      <c r="D227" s="126" t="s">
        <v>325</v>
      </c>
      <c r="E227" s="151" t="s">
        <v>331</v>
      </c>
      <c r="F227" s="155"/>
      <c r="G227" s="123" t="s">
        <v>140</v>
      </c>
      <c r="H227" s="81">
        <v>2840790</v>
      </c>
      <c r="I227" s="82">
        <v>2222468.9</v>
      </c>
      <c r="J227" s="83">
        <f>IF(IF(H227="",0,H227)=0,0,(IF(H227&gt;0,IF(I227&gt;H227,0,H227-I227),IF(I227&gt;H227,H227-I227,0))))</f>
        <v>618321.1</v>
      </c>
      <c r="K227" s="119" t="str">
        <f t="shared" si="4"/>
        <v>00004091100023500244</v>
      </c>
      <c r="L227" s="84" t="str">
        <f>C227&amp;D227&amp;E227&amp;F227&amp;G227</f>
        <v>00004091100023500244</v>
      </c>
    </row>
    <row r="228" spans="1:12" ht="22.5">
      <c r="A228" s="100" t="s">
        <v>334</v>
      </c>
      <c r="B228" s="101" t="s">
        <v>7</v>
      </c>
      <c r="C228" s="102" t="s">
        <v>70</v>
      </c>
      <c r="D228" s="125" t="s">
        <v>325</v>
      </c>
      <c r="E228" s="148" t="s">
        <v>331</v>
      </c>
      <c r="F228" s="154"/>
      <c r="G228" s="130" t="s">
        <v>336</v>
      </c>
      <c r="H228" s="97">
        <v>1627500</v>
      </c>
      <c r="I228" s="103">
        <v>1627500</v>
      </c>
      <c r="J228" s="104">
        <v>0</v>
      </c>
      <c r="K228" s="119" t="str">
        <f t="shared" si="4"/>
        <v>00004091100023500400</v>
      </c>
      <c r="L228" s="107" t="s">
        <v>335</v>
      </c>
    </row>
    <row r="229" spans="1:12" ht="12.75">
      <c r="A229" s="100" t="s">
        <v>337</v>
      </c>
      <c r="B229" s="101" t="s">
        <v>7</v>
      </c>
      <c r="C229" s="102" t="s">
        <v>70</v>
      </c>
      <c r="D229" s="125" t="s">
        <v>325</v>
      </c>
      <c r="E229" s="148" t="s">
        <v>331</v>
      </c>
      <c r="F229" s="154"/>
      <c r="G229" s="130" t="s">
        <v>339</v>
      </c>
      <c r="H229" s="97">
        <v>1627500</v>
      </c>
      <c r="I229" s="103">
        <v>1627500</v>
      </c>
      <c r="J229" s="104">
        <v>0</v>
      </c>
      <c r="K229" s="119" t="str">
        <f t="shared" si="4"/>
        <v>00004091100023500410</v>
      </c>
      <c r="L229" s="107" t="s">
        <v>338</v>
      </c>
    </row>
    <row r="230" spans="1:12" s="85" customFormat="1" ht="33.75">
      <c r="A230" s="80" t="s">
        <v>340</v>
      </c>
      <c r="B230" s="79" t="s">
        <v>7</v>
      </c>
      <c r="C230" s="122" t="s">
        <v>70</v>
      </c>
      <c r="D230" s="126" t="s">
        <v>325</v>
      </c>
      <c r="E230" s="151" t="s">
        <v>331</v>
      </c>
      <c r="F230" s="155"/>
      <c r="G230" s="123" t="s">
        <v>341</v>
      </c>
      <c r="H230" s="81">
        <v>1627500</v>
      </c>
      <c r="I230" s="82">
        <v>1627500</v>
      </c>
      <c r="J230" s="83">
        <f>IF(IF(H230="",0,H230)=0,0,(IF(H230&gt;0,IF(I230&gt;H230,0,H230-I230),IF(I230&gt;H230,H230-I230,0))))</f>
        <v>0</v>
      </c>
      <c r="K230" s="119" t="str">
        <f t="shared" si="4"/>
        <v>00004091100023500414</v>
      </c>
      <c r="L230" s="84" t="str">
        <f>C230&amp;D230&amp;E230&amp;F230&amp;G230</f>
        <v>00004091100023500414</v>
      </c>
    </row>
    <row r="231" spans="1:12" ht="12.75">
      <c r="A231" s="100" t="s">
        <v>172</v>
      </c>
      <c r="B231" s="101" t="s">
        <v>7</v>
      </c>
      <c r="C231" s="102" t="s">
        <v>70</v>
      </c>
      <c r="D231" s="125" t="s">
        <v>325</v>
      </c>
      <c r="E231" s="148" t="s">
        <v>331</v>
      </c>
      <c r="F231" s="154"/>
      <c r="G231" s="130" t="s">
        <v>174</v>
      </c>
      <c r="H231" s="97">
        <v>66661</v>
      </c>
      <c r="I231" s="103">
        <v>66660.12</v>
      </c>
      <c r="J231" s="104">
        <v>0.88</v>
      </c>
      <c r="K231" s="119" t="str">
        <f t="shared" si="4"/>
        <v>00004091100023500800</v>
      </c>
      <c r="L231" s="107" t="s">
        <v>342</v>
      </c>
    </row>
    <row r="232" spans="1:12" ht="12.75">
      <c r="A232" s="100" t="s">
        <v>228</v>
      </c>
      <c r="B232" s="101" t="s">
        <v>7</v>
      </c>
      <c r="C232" s="102" t="s">
        <v>70</v>
      </c>
      <c r="D232" s="125" t="s">
        <v>325</v>
      </c>
      <c r="E232" s="148" t="s">
        <v>331</v>
      </c>
      <c r="F232" s="154"/>
      <c r="G232" s="130" t="s">
        <v>230</v>
      </c>
      <c r="H232" s="97">
        <v>66661</v>
      </c>
      <c r="I232" s="103">
        <v>66660.12</v>
      </c>
      <c r="J232" s="104">
        <v>0.88</v>
      </c>
      <c r="K232" s="119" t="str">
        <f t="shared" si="4"/>
        <v>00004091100023500830</v>
      </c>
      <c r="L232" s="107" t="s">
        <v>343</v>
      </c>
    </row>
    <row r="233" spans="1:12" s="85" customFormat="1" ht="22.5">
      <c r="A233" s="80" t="s">
        <v>231</v>
      </c>
      <c r="B233" s="79" t="s">
        <v>7</v>
      </c>
      <c r="C233" s="122" t="s">
        <v>70</v>
      </c>
      <c r="D233" s="126" t="s">
        <v>325</v>
      </c>
      <c r="E233" s="151" t="s">
        <v>331</v>
      </c>
      <c r="F233" s="155"/>
      <c r="G233" s="123" t="s">
        <v>232</v>
      </c>
      <c r="H233" s="81">
        <v>66661</v>
      </c>
      <c r="I233" s="82">
        <v>66660.12</v>
      </c>
      <c r="J233" s="83">
        <f>IF(IF(H233="",0,H233)=0,0,(IF(H233&gt;0,IF(I233&gt;H233,0,H233-I233),IF(I233&gt;H233,H233-I233,0))))</f>
        <v>0.88</v>
      </c>
      <c r="K233" s="119" t="str">
        <f t="shared" si="4"/>
        <v>00004091100023500831</v>
      </c>
      <c r="L233" s="84" t="str">
        <f>C233&amp;D233&amp;E233&amp;F233&amp;G233</f>
        <v>00004091100023500831</v>
      </c>
    </row>
    <row r="234" spans="1:12" ht="22.5">
      <c r="A234" s="100" t="s">
        <v>344</v>
      </c>
      <c r="B234" s="101" t="s">
        <v>7</v>
      </c>
      <c r="C234" s="102" t="s">
        <v>70</v>
      </c>
      <c r="D234" s="125" t="s">
        <v>325</v>
      </c>
      <c r="E234" s="148" t="s">
        <v>346</v>
      </c>
      <c r="F234" s="154"/>
      <c r="G234" s="130" t="s">
        <v>70</v>
      </c>
      <c r="H234" s="97">
        <v>16991449</v>
      </c>
      <c r="I234" s="103">
        <v>11799749.21</v>
      </c>
      <c r="J234" s="104">
        <v>5191699.79</v>
      </c>
      <c r="K234" s="119" t="str">
        <f t="shared" si="4"/>
        <v>00004091100023510000</v>
      </c>
      <c r="L234" s="107" t="s">
        <v>345</v>
      </c>
    </row>
    <row r="235" spans="1:12" ht="22.5">
      <c r="A235" s="100" t="s">
        <v>134</v>
      </c>
      <c r="B235" s="101" t="s">
        <v>7</v>
      </c>
      <c r="C235" s="102" t="s">
        <v>70</v>
      </c>
      <c r="D235" s="125" t="s">
        <v>325</v>
      </c>
      <c r="E235" s="148" t="s">
        <v>346</v>
      </c>
      <c r="F235" s="154"/>
      <c r="G235" s="130" t="s">
        <v>7</v>
      </c>
      <c r="H235" s="97">
        <v>16864614</v>
      </c>
      <c r="I235" s="103">
        <v>11672914.21</v>
      </c>
      <c r="J235" s="104">
        <v>5191699.79</v>
      </c>
      <c r="K235" s="119" t="str">
        <f t="shared" si="4"/>
        <v>00004091100023510200</v>
      </c>
      <c r="L235" s="107" t="s">
        <v>347</v>
      </c>
    </row>
    <row r="236" spans="1:12" ht="22.5">
      <c r="A236" s="100" t="s">
        <v>136</v>
      </c>
      <c r="B236" s="101" t="s">
        <v>7</v>
      </c>
      <c r="C236" s="102" t="s">
        <v>70</v>
      </c>
      <c r="D236" s="125" t="s">
        <v>325</v>
      </c>
      <c r="E236" s="148" t="s">
        <v>346</v>
      </c>
      <c r="F236" s="154"/>
      <c r="G236" s="130" t="s">
        <v>138</v>
      </c>
      <c r="H236" s="97">
        <v>16864614</v>
      </c>
      <c r="I236" s="103">
        <v>11672914.21</v>
      </c>
      <c r="J236" s="104">
        <v>5191699.79</v>
      </c>
      <c r="K236" s="119" t="str">
        <f t="shared" si="4"/>
        <v>00004091100023510240</v>
      </c>
      <c r="L236" s="107" t="s">
        <v>348</v>
      </c>
    </row>
    <row r="237" spans="1:12" s="85" customFormat="1" ht="12.75">
      <c r="A237" s="80" t="s">
        <v>139</v>
      </c>
      <c r="B237" s="79" t="s">
        <v>7</v>
      </c>
      <c r="C237" s="122" t="s">
        <v>70</v>
      </c>
      <c r="D237" s="126" t="s">
        <v>325</v>
      </c>
      <c r="E237" s="151" t="s">
        <v>346</v>
      </c>
      <c r="F237" s="155"/>
      <c r="G237" s="123" t="s">
        <v>140</v>
      </c>
      <c r="H237" s="81">
        <v>16864614</v>
      </c>
      <c r="I237" s="82">
        <v>11672914.21</v>
      </c>
      <c r="J237" s="83">
        <f>IF(IF(H237="",0,H237)=0,0,(IF(H237&gt;0,IF(I237&gt;H237,0,H237-I237),IF(I237&gt;H237,H237-I237,0))))</f>
        <v>5191699.79</v>
      </c>
      <c r="K237" s="119" t="str">
        <f t="shared" si="4"/>
        <v>00004091100023510244</v>
      </c>
      <c r="L237" s="84" t="str">
        <f>C237&amp;D237&amp;E237&amp;F237&amp;G237</f>
        <v>00004091100023510244</v>
      </c>
    </row>
    <row r="238" spans="1:12" ht="12.75">
      <c r="A238" s="100" t="s">
        <v>172</v>
      </c>
      <c r="B238" s="101" t="s">
        <v>7</v>
      </c>
      <c r="C238" s="102" t="s">
        <v>70</v>
      </c>
      <c r="D238" s="125" t="s">
        <v>325</v>
      </c>
      <c r="E238" s="148" t="s">
        <v>346</v>
      </c>
      <c r="F238" s="154"/>
      <c r="G238" s="130" t="s">
        <v>174</v>
      </c>
      <c r="H238" s="97">
        <v>126835</v>
      </c>
      <c r="I238" s="103">
        <v>126835</v>
      </c>
      <c r="J238" s="104">
        <v>0</v>
      </c>
      <c r="K238" s="119" t="str">
        <f t="shared" si="4"/>
        <v>00004091100023510800</v>
      </c>
      <c r="L238" s="107" t="s">
        <v>349</v>
      </c>
    </row>
    <row r="239" spans="1:12" ht="12.75">
      <c r="A239" s="100" t="s">
        <v>228</v>
      </c>
      <c r="B239" s="101" t="s">
        <v>7</v>
      </c>
      <c r="C239" s="102" t="s">
        <v>70</v>
      </c>
      <c r="D239" s="125" t="s">
        <v>325</v>
      </c>
      <c r="E239" s="148" t="s">
        <v>346</v>
      </c>
      <c r="F239" s="154"/>
      <c r="G239" s="130" t="s">
        <v>230</v>
      </c>
      <c r="H239" s="97">
        <v>125719</v>
      </c>
      <c r="I239" s="103">
        <v>125719</v>
      </c>
      <c r="J239" s="104">
        <v>0</v>
      </c>
      <c r="K239" s="119" t="str">
        <f t="shared" si="4"/>
        <v>00004091100023510830</v>
      </c>
      <c r="L239" s="107" t="s">
        <v>350</v>
      </c>
    </row>
    <row r="240" spans="1:12" s="85" customFormat="1" ht="22.5">
      <c r="A240" s="80" t="s">
        <v>231</v>
      </c>
      <c r="B240" s="79" t="s">
        <v>7</v>
      </c>
      <c r="C240" s="122" t="s">
        <v>70</v>
      </c>
      <c r="D240" s="126" t="s">
        <v>325</v>
      </c>
      <c r="E240" s="151" t="s">
        <v>346</v>
      </c>
      <c r="F240" s="155"/>
      <c r="G240" s="123" t="s">
        <v>232</v>
      </c>
      <c r="H240" s="81">
        <v>125719</v>
      </c>
      <c r="I240" s="82">
        <v>125719</v>
      </c>
      <c r="J240" s="83">
        <f>IF(IF(H240="",0,H240)=0,0,(IF(H240&gt;0,IF(I240&gt;H240,0,H240-I240),IF(I240&gt;H240,H240-I240,0))))</f>
        <v>0</v>
      </c>
      <c r="K240" s="119" t="str">
        <f aca="true" t="shared" si="5" ref="K240:K303">C240&amp;D240&amp;E240&amp;F240&amp;G240</f>
        <v>00004091100023510831</v>
      </c>
      <c r="L240" s="84" t="str">
        <f>C240&amp;D240&amp;E240&amp;F240&amp;G240</f>
        <v>00004091100023510831</v>
      </c>
    </row>
    <row r="241" spans="1:12" ht="12.75">
      <c r="A241" s="100" t="s">
        <v>233</v>
      </c>
      <c r="B241" s="101" t="s">
        <v>7</v>
      </c>
      <c r="C241" s="102" t="s">
        <v>70</v>
      </c>
      <c r="D241" s="125" t="s">
        <v>325</v>
      </c>
      <c r="E241" s="148" t="s">
        <v>346</v>
      </c>
      <c r="F241" s="154"/>
      <c r="G241" s="130" t="s">
        <v>235</v>
      </c>
      <c r="H241" s="97">
        <v>1116</v>
      </c>
      <c r="I241" s="103">
        <v>1116</v>
      </c>
      <c r="J241" s="104">
        <v>0</v>
      </c>
      <c r="K241" s="119" t="str">
        <f t="shared" si="5"/>
        <v>00004091100023510850</v>
      </c>
      <c r="L241" s="107" t="s">
        <v>351</v>
      </c>
    </row>
    <row r="242" spans="1:12" s="85" customFormat="1" ht="22.5">
      <c r="A242" s="80" t="s">
        <v>236</v>
      </c>
      <c r="B242" s="79" t="s">
        <v>7</v>
      </c>
      <c r="C242" s="122" t="s">
        <v>70</v>
      </c>
      <c r="D242" s="126" t="s">
        <v>325</v>
      </c>
      <c r="E242" s="151" t="s">
        <v>346</v>
      </c>
      <c r="F242" s="155"/>
      <c r="G242" s="123" t="s">
        <v>237</v>
      </c>
      <c r="H242" s="81">
        <v>1116</v>
      </c>
      <c r="I242" s="82">
        <v>1116</v>
      </c>
      <c r="J242" s="83">
        <f>IF(IF(H242="",0,H242)=0,0,(IF(H242&gt;0,IF(I242&gt;H242,0,H242-I242),IF(I242&gt;H242,H242-I242,0))))</f>
        <v>0</v>
      </c>
      <c r="K242" s="119" t="str">
        <f t="shared" si="5"/>
        <v>00004091100023510851</v>
      </c>
      <c r="L242" s="84" t="str">
        <f>C242&amp;D242&amp;E242&amp;F242&amp;G242</f>
        <v>00004091100023510851</v>
      </c>
    </row>
    <row r="243" spans="1:12" ht="33.75">
      <c r="A243" s="100" t="s">
        <v>352</v>
      </c>
      <c r="B243" s="101" t="s">
        <v>7</v>
      </c>
      <c r="C243" s="102" t="s">
        <v>70</v>
      </c>
      <c r="D243" s="125" t="s">
        <v>325</v>
      </c>
      <c r="E243" s="148" t="s">
        <v>354</v>
      </c>
      <c r="F243" s="154"/>
      <c r="G243" s="130" t="s">
        <v>70</v>
      </c>
      <c r="H243" s="97">
        <v>12391000</v>
      </c>
      <c r="I243" s="103">
        <v>11994396.93</v>
      </c>
      <c r="J243" s="104">
        <v>396603.07</v>
      </c>
      <c r="K243" s="119" t="str">
        <f t="shared" si="5"/>
        <v>00004091100071520000</v>
      </c>
      <c r="L243" s="107" t="s">
        <v>353</v>
      </c>
    </row>
    <row r="244" spans="1:12" ht="22.5">
      <c r="A244" s="100" t="s">
        <v>134</v>
      </c>
      <c r="B244" s="101" t="s">
        <v>7</v>
      </c>
      <c r="C244" s="102" t="s">
        <v>70</v>
      </c>
      <c r="D244" s="125" t="s">
        <v>325</v>
      </c>
      <c r="E244" s="148" t="s">
        <v>354</v>
      </c>
      <c r="F244" s="154"/>
      <c r="G244" s="130" t="s">
        <v>7</v>
      </c>
      <c r="H244" s="97">
        <v>12391000</v>
      </c>
      <c r="I244" s="103">
        <v>11994396.93</v>
      </c>
      <c r="J244" s="104">
        <v>396603.07</v>
      </c>
      <c r="K244" s="119" t="str">
        <f t="shared" si="5"/>
        <v>00004091100071520200</v>
      </c>
      <c r="L244" s="107" t="s">
        <v>355</v>
      </c>
    </row>
    <row r="245" spans="1:12" ht="22.5">
      <c r="A245" s="100" t="s">
        <v>136</v>
      </c>
      <c r="B245" s="101" t="s">
        <v>7</v>
      </c>
      <c r="C245" s="102" t="s">
        <v>70</v>
      </c>
      <c r="D245" s="125" t="s">
        <v>325</v>
      </c>
      <c r="E245" s="148" t="s">
        <v>354</v>
      </c>
      <c r="F245" s="154"/>
      <c r="G245" s="130" t="s">
        <v>138</v>
      </c>
      <c r="H245" s="97">
        <v>12391000</v>
      </c>
      <c r="I245" s="103">
        <v>11994396.93</v>
      </c>
      <c r="J245" s="104">
        <v>396603.07</v>
      </c>
      <c r="K245" s="119" t="str">
        <f t="shared" si="5"/>
        <v>00004091100071520240</v>
      </c>
      <c r="L245" s="107" t="s">
        <v>356</v>
      </c>
    </row>
    <row r="246" spans="1:12" s="85" customFormat="1" ht="12.75">
      <c r="A246" s="80" t="s">
        <v>139</v>
      </c>
      <c r="B246" s="79" t="s">
        <v>7</v>
      </c>
      <c r="C246" s="122" t="s">
        <v>70</v>
      </c>
      <c r="D246" s="126" t="s">
        <v>325</v>
      </c>
      <c r="E246" s="151" t="s">
        <v>354</v>
      </c>
      <c r="F246" s="155"/>
      <c r="G246" s="123" t="s">
        <v>140</v>
      </c>
      <c r="H246" s="81">
        <v>12391000</v>
      </c>
      <c r="I246" s="82">
        <v>11994396.93</v>
      </c>
      <c r="J246" s="83">
        <f>IF(IF(H246="",0,H246)=0,0,(IF(H246&gt;0,IF(I246&gt;H246,0,H246-I246),IF(I246&gt;H246,H246-I246,0))))</f>
        <v>396603.07</v>
      </c>
      <c r="K246" s="119" t="str">
        <f t="shared" si="5"/>
        <v>00004091100071520244</v>
      </c>
      <c r="L246" s="84" t="str">
        <f>C246&amp;D246&amp;E246&amp;F246&amp;G246</f>
        <v>00004091100071520244</v>
      </c>
    </row>
    <row r="247" spans="1:12" ht="56.25">
      <c r="A247" s="100" t="s">
        <v>357</v>
      </c>
      <c r="B247" s="101" t="s">
        <v>7</v>
      </c>
      <c r="C247" s="102" t="s">
        <v>70</v>
      </c>
      <c r="D247" s="125" t="s">
        <v>325</v>
      </c>
      <c r="E247" s="148" t="s">
        <v>359</v>
      </c>
      <c r="F247" s="154"/>
      <c r="G247" s="130" t="s">
        <v>70</v>
      </c>
      <c r="H247" s="97">
        <v>80000000</v>
      </c>
      <c r="I247" s="103">
        <v>37589248.38</v>
      </c>
      <c r="J247" s="104">
        <v>42410751.62</v>
      </c>
      <c r="K247" s="119" t="str">
        <f t="shared" si="5"/>
        <v>00004091100071540000</v>
      </c>
      <c r="L247" s="107" t="s">
        <v>358</v>
      </c>
    </row>
    <row r="248" spans="1:12" ht="22.5">
      <c r="A248" s="100" t="s">
        <v>134</v>
      </c>
      <c r="B248" s="101" t="s">
        <v>7</v>
      </c>
      <c r="C248" s="102" t="s">
        <v>70</v>
      </c>
      <c r="D248" s="125" t="s">
        <v>325</v>
      </c>
      <c r="E248" s="148" t="s">
        <v>359</v>
      </c>
      <c r="F248" s="154"/>
      <c r="G248" s="130" t="s">
        <v>7</v>
      </c>
      <c r="H248" s="97">
        <v>50314600</v>
      </c>
      <c r="I248" s="103">
        <v>31217554.08</v>
      </c>
      <c r="J248" s="104">
        <v>19097045.92</v>
      </c>
      <c r="K248" s="119" t="str">
        <f t="shared" si="5"/>
        <v>00004091100071540200</v>
      </c>
      <c r="L248" s="107" t="s">
        <v>360</v>
      </c>
    </row>
    <row r="249" spans="1:12" ht="22.5">
      <c r="A249" s="100" t="s">
        <v>136</v>
      </c>
      <c r="B249" s="101" t="s">
        <v>7</v>
      </c>
      <c r="C249" s="102" t="s">
        <v>70</v>
      </c>
      <c r="D249" s="125" t="s">
        <v>325</v>
      </c>
      <c r="E249" s="148" t="s">
        <v>359</v>
      </c>
      <c r="F249" s="154"/>
      <c r="G249" s="130" t="s">
        <v>138</v>
      </c>
      <c r="H249" s="97">
        <v>50314600</v>
      </c>
      <c r="I249" s="103">
        <v>31217554.08</v>
      </c>
      <c r="J249" s="104">
        <v>19097045.92</v>
      </c>
      <c r="K249" s="119" t="str">
        <f t="shared" si="5"/>
        <v>00004091100071540240</v>
      </c>
      <c r="L249" s="107" t="s">
        <v>361</v>
      </c>
    </row>
    <row r="250" spans="1:12" s="85" customFormat="1" ht="12.75">
      <c r="A250" s="80" t="s">
        <v>139</v>
      </c>
      <c r="B250" s="79" t="s">
        <v>7</v>
      </c>
      <c r="C250" s="122" t="s">
        <v>70</v>
      </c>
      <c r="D250" s="126" t="s">
        <v>325</v>
      </c>
      <c r="E250" s="151" t="s">
        <v>359</v>
      </c>
      <c r="F250" s="155"/>
      <c r="G250" s="123" t="s">
        <v>140</v>
      </c>
      <c r="H250" s="81">
        <v>50314600</v>
      </c>
      <c r="I250" s="82">
        <v>31217554.08</v>
      </c>
      <c r="J250" s="83">
        <f>IF(IF(H250="",0,H250)=0,0,(IF(H250&gt;0,IF(I250&gt;H250,0,H250-I250),IF(I250&gt;H250,H250-I250,0))))</f>
        <v>19097045.92</v>
      </c>
      <c r="K250" s="119" t="str">
        <f t="shared" si="5"/>
        <v>00004091100071540244</v>
      </c>
      <c r="L250" s="84" t="str">
        <f>C250&amp;D250&amp;E250&amp;F250&amp;G250</f>
        <v>00004091100071540244</v>
      </c>
    </row>
    <row r="251" spans="1:12" ht="22.5">
      <c r="A251" s="100" t="s">
        <v>334</v>
      </c>
      <c r="B251" s="101" t="s">
        <v>7</v>
      </c>
      <c r="C251" s="102" t="s">
        <v>70</v>
      </c>
      <c r="D251" s="125" t="s">
        <v>325</v>
      </c>
      <c r="E251" s="148" t="s">
        <v>359</v>
      </c>
      <c r="F251" s="154"/>
      <c r="G251" s="130" t="s">
        <v>336</v>
      </c>
      <c r="H251" s="97">
        <v>29685400</v>
      </c>
      <c r="I251" s="103">
        <v>6371694.3</v>
      </c>
      <c r="J251" s="104">
        <v>23313705.7</v>
      </c>
      <c r="K251" s="119" t="str">
        <f t="shared" si="5"/>
        <v>00004091100071540400</v>
      </c>
      <c r="L251" s="107" t="s">
        <v>362</v>
      </c>
    </row>
    <row r="252" spans="1:12" ht="12.75">
      <c r="A252" s="100" t="s">
        <v>337</v>
      </c>
      <c r="B252" s="101" t="s">
        <v>7</v>
      </c>
      <c r="C252" s="102" t="s">
        <v>70</v>
      </c>
      <c r="D252" s="125" t="s">
        <v>325</v>
      </c>
      <c r="E252" s="148" t="s">
        <v>359</v>
      </c>
      <c r="F252" s="154"/>
      <c r="G252" s="130" t="s">
        <v>339</v>
      </c>
      <c r="H252" s="97">
        <v>29685400</v>
      </c>
      <c r="I252" s="103">
        <v>6371694.3</v>
      </c>
      <c r="J252" s="104">
        <v>23313705.7</v>
      </c>
      <c r="K252" s="119" t="str">
        <f t="shared" si="5"/>
        <v>00004091100071540410</v>
      </c>
      <c r="L252" s="107" t="s">
        <v>363</v>
      </c>
    </row>
    <row r="253" spans="1:12" s="85" customFormat="1" ht="33.75">
      <c r="A253" s="80" t="s">
        <v>340</v>
      </c>
      <c r="B253" s="79" t="s">
        <v>7</v>
      </c>
      <c r="C253" s="122" t="s">
        <v>70</v>
      </c>
      <c r="D253" s="126" t="s">
        <v>325</v>
      </c>
      <c r="E253" s="151" t="s">
        <v>359</v>
      </c>
      <c r="F253" s="155"/>
      <c r="G253" s="123" t="s">
        <v>341</v>
      </c>
      <c r="H253" s="81">
        <v>29685400</v>
      </c>
      <c r="I253" s="82">
        <v>6371694.3</v>
      </c>
      <c r="J253" s="83">
        <f>IF(IF(H253="",0,H253)=0,0,(IF(H253&gt;0,IF(I253&gt;H253,0,H253-I253),IF(I253&gt;H253,H253-I253,0))))</f>
        <v>23313705.7</v>
      </c>
      <c r="K253" s="119" t="str">
        <f t="shared" si="5"/>
        <v>00004091100071540414</v>
      </c>
      <c r="L253" s="84" t="str">
        <f>C253&amp;D253&amp;E253&amp;F253&amp;G253</f>
        <v>00004091100071540414</v>
      </c>
    </row>
    <row r="254" spans="1:12" ht="33.75">
      <c r="A254" s="100" t="s">
        <v>364</v>
      </c>
      <c r="B254" s="101" t="s">
        <v>7</v>
      </c>
      <c r="C254" s="102" t="s">
        <v>70</v>
      </c>
      <c r="D254" s="125" t="s">
        <v>325</v>
      </c>
      <c r="E254" s="148" t="s">
        <v>366</v>
      </c>
      <c r="F254" s="154"/>
      <c r="G254" s="130" t="s">
        <v>70</v>
      </c>
      <c r="H254" s="97">
        <v>653000</v>
      </c>
      <c r="I254" s="103">
        <v>632117.44</v>
      </c>
      <c r="J254" s="104">
        <v>20882.56</v>
      </c>
      <c r="K254" s="119" t="str">
        <f t="shared" si="5"/>
        <v>000040911000S1520000</v>
      </c>
      <c r="L254" s="107" t="s">
        <v>365</v>
      </c>
    </row>
    <row r="255" spans="1:12" ht="22.5">
      <c r="A255" s="100" t="s">
        <v>134</v>
      </c>
      <c r="B255" s="101" t="s">
        <v>7</v>
      </c>
      <c r="C255" s="102" t="s">
        <v>70</v>
      </c>
      <c r="D255" s="125" t="s">
        <v>325</v>
      </c>
      <c r="E255" s="148" t="s">
        <v>366</v>
      </c>
      <c r="F255" s="154"/>
      <c r="G255" s="130" t="s">
        <v>7</v>
      </c>
      <c r="H255" s="97">
        <v>653000</v>
      </c>
      <c r="I255" s="103">
        <v>632117.44</v>
      </c>
      <c r="J255" s="104">
        <v>20882.56</v>
      </c>
      <c r="K255" s="119" t="str">
        <f t="shared" si="5"/>
        <v>000040911000S1520200</v>
      </c>
      <c r="L255" s="107" t="s">
        <v>367</v>
      </c>
    </row>
    <row r="256" spans="1:12" ht="22.5">
      <c r="A256" s="100" t="s">
        <v>136</v>
      </c>
      <c r="B256" s="101" t="s">
        <v>7</v>
      </c>
      <c r="C256" s="102" t="s">
        <v>70</v>
      </c>
      <c r="D256" s="125" t="s">
        <v>325</v>
      </c>
      <c r="E256" s="148" t="s">
        <v>366</v>
      </c>
      <c r="F256" s="154"/>
      <c r="G256" s="130" t="s">
        <v>138</v>
      </c>
      <c r="H256" s="97">
        <v>653000</v>
      </c>
      <c r="I256" s="103">
        <v>632117.44</v>
      </c>
      <c r="J256" s="104">
        <v>20882.56</v>
      </c>
      <c r="K256" s="119" t="str">
        <f t="shared" si="5"/>
        <v>000040911000S1520240</v>
      </c>
      <c r="L256" s="107" t="s">
        <v>368</v>
      </c>
    </row>
    <row r="257" spans="1:12" s="85" customFormat="1" ht="12.75">
      <c r="A257" s="80" t="s">
        <v>139</v>
      </c>
      <c r="B257" s="79" t="s">
        <v>7</v>
      </c>
      <c r="C257" s="122" t="s">
        <v>70</v>
      </c>
      <c r="D257" s="126" t="s">
        <v>325</v>
      </c>
      <c r="E257" s="151" t="s">
        <v>366</v>
      </c>
      <c r="F257" s="155"/>
      <c r="G257" s="123" t="s">
        <v>140</v>
      </c>
      <c r="H257" s="81">
        <v>653000</v>
      </c>
      <c r="I257" s="82">
        <v>632117.44</v>
      </c>
      <c r="J257" s="83">
        <f>IF(IF(H257="",0,H257)=0,0,(IF(H257&gt;0,IF(I257&gt;H257,0,H257-I257),IF(I257&gt;H257,H257-I257,0))))</f>
        <v>20882.56</v>
      </c>
      <c r="K257" s="119" t="str">
        <f t="shared" si="5"/>
        <v>000040911000S1520244</v>
      </c>
      <c r="L257" s="84" t="str">
        <f>C257&amp;D257&amp;E257&amp;F257&amp;G257</f>
        <v>000040911000S1520244</v>
      </c>
    </row>
    <row r="258" spans="1:12" ht="56.25">
      <c r="A258" s="100" t="s">
        <v>369</v>
      </c>
      <c r="B258" s="101" t="s">
        <v>7</v>
      </c>
      <c r="C258" s="102" t="s">
        <v>70</v>
      </c>
      <c r="D258" s="125" t="s">
        <v>325</v>
      </c>
      <c r="E258" s="148" t="s">
        <v>371</v>
      </c>
      <c r="F258" s="154"/>
      <c r="G258" s="130" t="s">
        <v>70</v>
      </c>
      <c r="H258" s="97">
        <v>809000</v>
      </c>
      <c r="I258" s="103">
        <v>380237.18</v>
      </c>
      <c r="J258" s="104">
        <v>428762.82</v>
      </c>
      <c r="K258" s="119" t="str">
        <f t="shared" si="5"/>
        <v>000040911000S1540000</v>
      </c>
      <c r="L258" s="107" t="s">
        <v>370</v>
      </c>
    </row>
    <row r="259" spans="1:12" ht="22.5">
      <c r="A259" s="100" t="s">
        <v>134</v>
      </c>
      <c r="B259" s="101" t="s">
        <v>7</v>
      </c>
      <c r="C259" s="102" t="s">
        <v>70</v>
      </c>
      <c r="D259" s="125" t="s">
        <v>325</v>
      </c>
      <c r="E259" s="148" t="s">
        <v>371</v>
      </c>
      <c r="F259" s="154"/>
      <c r="G259" s="130" t="s">
        <v>7</v>
      </c>
      <c r="H259" s="97">
        <v>509092</v>
      </c>
      <c r="I259" s="103">
        <v>315864.72</v>
      </c>
      <c r="J259" s="104">
        <v>193227.28</v>
      </c>
      <c r="K259" s="119" t="str">
        <f t="shared" si="5"/>
        <v>000040911000S1540200</v>
      </c>
      <c r="L259" s="107" t="s">
        <v>372</v>
      </c>
    </row>
    <row r="260" spans="1:12" ht="22.5">
      <c r="A260" s="100" t="s">
        <v>136</v>
      </c>
      <c r="B260" s="101" t="s">
        <v>7</v>
      </c>
      <c r="C260" s="102" t="s">
        <v>70</v>
      </c>
      <c r="D260" s="125" t="s">
        <v>325</v>
      </c>
      <c r="E260" s="148" t="s">
        <v>371</v>
      </c>
      <c r="F260" s="154"/>
      <c r="G260" s="130" t="s">
        <v>138</v>
      </c>
      <c r="H260" s="97">
        <v>509092</v>
      </c>
      <c r="I260" s="103">
        <v>315864.72</v>
      </c>
      <c r="J260" s="104">
        <v>193227.28</v>
      </c>
      <c r="K260" s="119" t="str">
        <f t="shared" si="5"/>
        <v>000040911000S1540240</v>
      </c>
      <c r="L260" s="107" t="s">
        <v>373</v>
      </c>
    </row>
    <row r="261" spans="1:12" s="85" customFormat="1" ht="12.75">
      <c r="A261" s="80" t="s">
        <v>139</v>
      </c>
      <c r="B261" s="79" t="s">
        <v>7</v>
      </c>
      <c r="C261" s="122" t="s">
        <v>70</v>
      </c>
      <c r="D261" s="126" t="s">
        <v>325</v>
      </c>
      <c r="E261" s="151" t="s">
        <v>371</v>
      </c>
      <c r="F261" s="155"/>
      <c r="G261" s="123" t="s">
        <v>140</v>
      </c>
      <c r="H261" s="81">
        <v>509092</v>
      </c>
      <c r="I261" s="82">
        <v>315864.72</v>
      </c>
      <c r="J261" s="83">
        <f>IF(IF(H261="",0,H261)=0,0,(IF(H261&gt;0,IF(I261&gt;H261,0,H261-I261),IF(I261&gt;H261,H261-I261,0))))</f>
        <v>193227.28</v>
      </c>
      <c r="K261" s="119" t="str">
        <f t="shared" si="5"/>
        <v>000040911000S1540244</v>
      </c>
      <c r="L261" s="84" t="str">
        <f>C261&amp;D261&amp;E261&amp;F261&amp;G261</f>
        <v>000040911000S1540244</v>
      </c>
    </row>
    <row r="262" spans="1:12" ht="22.5">
      <c r="A262" s="100" t="s">
        <v>334</v>
      </c>
      <c r="B262" s="101" t="s">
        <v>7</v>
      </c>
      <c r="C262" s="102" t="s">
        <v>70</v>
      </c>
      <c r="D262" s="125" t="s">
        <v>325</v>
      </c>
      <c r="E262" s="148" t="s">
        <v>371</v>
      </c>
      <c r="F262" s="154"/>
      <c r="G262" s="130" t="s">
        <v>336</v>
      </c>
      <c r="H262" s="97">
        <v>299908</v>
      </c>
      <c r="I262" s="103">
        <v>64372.46</v>
      </c>
      <c r="J262" s="104">
        <v>235535.54</v>
      </c>
      <c r="K262" s="119" t="str">
        <f t="shared" si="5"/>
        <v>000040911000S1540400</v>
      </c>
      <c r="L262" s="107" t="s">
        <v>374</v>
      </c>
    </row>
    <row r="263" spans="1:12" ht="12.75">
      <c r="A263" s="100" t="s">
        <v>337</v>
      </c>
      <c r="B263" s="101" t="s">
        <v>7</v>
      </c>
      <c r="C263" s="102" t="s">
        <v>70</v>
      </c>
      <c r="D263" s="125" t="s">
        <v>325</v>
      </c>
      <c r="E263" s="148" t="s">
        <v>371</v>
      </c>
      <c r="F263" s="154"/>
      <c r="G263" s="130" t="s">
        <v>339</v>
      </c>
      <c r="H263" s="97">
        <v>299908</v>
      </c>
      <c r="I263" s="103">
        <v>64372.46</v>
      </c>
      <c r="J263" s="104">
        <v>235535.54</v>
      </c>
      <c r="K263" s="119" t="str">
        <f t="shared" si="5"/>
        <v>000040911000S1540410</v>
      </c>
      <c r="L263" s="107" t="s">
        <v>375</v>
      </c>
    </row>
    <row r="264" spans="1:12" s="85" customFormat="1" ht="33.75">
      <c r="A264" s="80" t="s">
        <v>340</v>
      </c>
      <c r="B264" s="79" t="s">
        <v>7</v>
      </c>
      <c r="C264" s="122" t="s">
        <v>70</v>
      </c>
      <c r="D264" s="126" t="s">
        <v>325</v>
      </c>
      <c r="E264" s="151" t="s">
        <v>371</v>
      </c>
      <c r="F264" s="155"/>
      <c r="G264" s="123" t="s">
        <v>341</v>
      </c>
      <c r="H264" s="81">
        <v>299908</v>
      </c>
      <c r="I264" s="82">
        <v>64372.46</v>
      </c>
      <c r="J264" s="83">
        <f>IF(IF(H264="",0,H264)=0,0,(IF(H264&gt;0,IF(I264&gt;H264,0,H264-I264),IF(I264&gt;H264,H264-I264,0))))</f>
        <v>235535.54</v>
      </c>
      <c r="K264" s="119" t="str">
        <f t="shared" si="5"/>
        <v>000040911000S1540414</v>
      </c>
      <c r="L264" s="84" t="str">
        <f>C264&amp;D264&amp;E264&amp;F264&amp;G264</f>
        <v>000040911000S1540414</v>
      </c>
    </row>
    <row r="265" spans="1:12" ht="33.75">
      <c r="A265" s="100" t="s">
        <v>376</v>
      </c>
      <c r="B265" s="101" t="s">
        <v>7</v>
      </c>
      <c r="C265" s="102" t="s">
        <v>70</v>
      </c>
      <c r="D265" s="125" t="s">
        <v>325</v>
      </c>
      <c r="E265" s="148" t="s">
        <v>378</v>
      </c>
      <c r="F265" s="154"/>
      <c r="G265" s="130" t="s">
        <v>70</v>
      </c>
      <c r="H265" s="97">
        <v>5043268.46</v>
      </c>
      <c r="I265" s="103">
        <v>1984308.6</v>
      </c>
      <c r="J265" s="104">
        <v>3058959.86</v>
      </c>
      <c r="K265" s="119" t="str">
        <f t="shared" si="5"/>
        <v>00004092100000000000</v>
      </c>
      <c r="L265" s="107" t="s">
        <v>377</v>
      </c>
    </row>
    <row r="266" spans="1:12" ht="22.5">
      <c r="A266" s="100" t="s">
        <v>379</v>
      </c>
      <c r="B266" s="101" t="s">
        <v>7</v>
      </c>
      <c r="C266" s="102" t="s">
        <v>70</v>
      </c>
      <c r="D266" s="125" t="s">
        <v>325</v>
      </c>
      <c r="E266" s="148" t="s">
        <v>381</v>
      </c>
      <c r="F266" s="154"/>
      <c r="G266" s="130" t="s">
        <v>70</v>
      </c>
      <c r="H266" s="97">
        <v>5043268.46</v>
      </c>
      <c r="I266" s="103">
        <v>1984308.6</v>
      </c>
      <c r="J266" s="104">
        <v>3058959.86</v>
      </c>
      <c r="K266" s="119" t="str">
        <f t="shared" si="5"/>
        <v>00004092100023750000</v>
      </c>
      <c r="L266" s="107" t="s">
        <v>380</v>
      </c>
    </row>
    <row r="267" spans="1:12" ht="22.5">
      <c r="A267" s="100" t="s">
        <v>134</v>
      </c>
      <c r="B267" s="101" t="s">
        <v>7</v>
      </c>
      <c r="C267" s="102" t="s">
        <v>70</v>
      </c>
      <c r="D267" s="125" t="s">
        <v>325</v>
      </c>
      <c r="E267" s="148" t="s">
        <v>381</v>
      </c>
      <c r="F267" s="154"/>
      <c r="G267" s="130" t="s">
        <v>7</v>
      </c>
      <c r="H267" s="97">
        <v>5043268.46</v>
      </c>
      <c r="I267" s="103">
        <v>1984308.6</v>
      </c>
      <c r="J267" s="104">
        <v>3058959.86</v>
      </c>
      <c r="K267" s="119" t="str">
        <f t="shared" si="5"/>
        <v>00004092100023750200</v>
      </c>
      <c r="L267" s="107" t="s">
        <v>382</v>
      </c>
    </row>
    <row r="268" spans="1:12" ht="22.5">
      <c r="A268" s="100" t="s">
        <v>136</v>
      </c>
      <c r="B268" s="101" t="s">
        <v>7</v>
      </c>
      <c r="C268" s="102" t="s">
        <v>70</v>
      </c>
      <c r="D268" s="125" t="s">
        <v>325</v>
      </c>
      <c r="E268" s="148" t="s">
        <v>381</v>
      </c>
      <c r="F268" s="154"/>
      <c r="G268" s="130" t="s">
        <v>138</v>
      </c>
      <c r="H268" s="97">
        <v>5043268.46</v>
      </c>
      <c r="I268" s="103">
        <v>1984308.6</v>
      </c>
      <c r="J268" s="104">
        <v>3058959.86</v>
      </c>
      <c r="K268" s="119" t="str">
        <f t="shared" si="5"/>
        <v>00004092100023750240</v>
      </c>
      <c r="L268" s="107" t="s">
        <v>383</v>
      </c>
    </row>
    <row r="269" spans="1:12" s="85" customFormat="1" ht="12.75">
      <c r="A269" s="80" t="s">
        <v>139</v>
      </c>
      <c r="B269" s="79" t="s">
        <v>7</v>
      </c>
      <c r="C269" s="122" t="s">
        <v>70</v>
      </c>
      <c r="D269" s="126" t="s">
        <v>325</v>
      </c>
      <c r="E269" s="151" t="s">
        <v>381</v>
      </c>
      <c r="F269" s="155"/>
      <c r="G269" s="123" t="s">
        <v>140</v>
      </c>
      <c r="H269" s="81">
        <v>5043268.46</v>
      </c>
      <c r="I269" s="82">
        <v>1984308.6</v>
      </c>
      <c r="J269" s="83">
        <f>IF(IF(H269="",0,H269)=0,0,(IF(H269&gt;0,IF(I269&gt;H269,0,H269-I269),IF(I269&gt;H269,H269-I269,0))))</f>
        <v>3058959.86</v>
      </c>
      <c r="K269" s="119" t="str">
        <f t="shared" si="5"/>
        <v>00004092100023750244</v>
      </c>
      <c r="L269" s="84" t="str">
        <f>C269&amp;D269&amp;E269&amp;F269&amp;G269</f>
        <v>00004092100023750244</v>
      </c>
    </row>
    <row r="270" spans="1:12" ht="12.75">
      <c r="A270" s="100" t="s">
        <v>384</v>
      </c>
      <c r="B270" s="101" t="s">
        <v>7</v>
      </c>
      <c r="C270" s="102" t="s">
        <v>70</v>
      </c>
      <c r="D270" s="125" t="s">
        <v>386</v>
      </c>
      <c r="E270" s="148" t="s">
        <v>120</v>
      </c>
      <c r="F270" s="154"/>
      <c r="G270" s="130" t="s">
        <v>70</v>
      </c>
      <c r="H270" s="97">
        <v>2097500</v>
      </c>
      <c r="I270" s="103">
        <v>173852.97</v>
      </c>
      <c r="J270" s="104">
        <v>1923647.03</v>
      </c>
      <c r="K270" s="119" t="str">
        <f t="shared" si="5"/>
        <v>00004120000000000000</v>
      </c>
      <c r="L270" s="107" t="s">
        <v>385</v>
      </c>
    </row>
    <row r="271" spans="1:12" ht="33.75">
      <c r="A271" s="100" t="s">
        <v>387</v>
      </c>
      <c r="B271" s="101" t="s">
        <v>7</v>
      </c>
      <c r="C271" s="102" t="s">
        <v>70</v>
      </c>
      <c r="D271" s="125" t="s">
        <v>386</v>
      </c>
      <c r="E271" s="148" t="s">
        <v>389</v>
      </c>
      <c r="F271" s="154"/>
      <c r="G271" s="130" t="s">
        <v>70</v>
      </c>
      <c r="H271" s="97">
        <v>1669000</v>
      </c>
      <c r="I271" s="103">
        <v>67200</v>
      </c>
      <c r="J271" s="104">
        <v>1601800</v>
      </c>
      <c r="K271" s="119" t="str">
        <f t="shared" si="5"/>
        <v>00004122300000000000</v>
      </c>
      <c r="L271" s="107" t="s">
        <v>388</v>
      </c>
    </row>
    <row r="272" spans="1:12" ht="33.75">
      <c r="A272" s="100" t="s">
        <v>390</v>
      </c>
      <c r="B272" s="101" t="s">
        <v>7</v>
      </c>
      <c r="C272" s="102" t="s">
        <v>70</v>
      </c>
      <c r="D272" s="125" t="s">
        <v>386</v>
      </c>
      <c r="E272" s="148" t="s">
        <v>392</v>
      </c>
      <c r="F272" s="154"/>
      <c r="G272" s="130" t="s">
        <v>70</v>
      </c>
      <c r="H272" s="97">
        <v>1569000</v>
      </c>
      <c r="I272" s="103">
        <v>67200</v>
      </c>
      <c r="J272" s="104">
        <v>1501800</v>
      </c>
      <c r="K272" s="119" t="str">
        <f t="shared" si="5"/>
        <v>00004122310000000000</v>
      </c>
      <c r="L272" s="107" t="s">
        <v>391</v>
      </c>
    </row>
    <row r="273" spans="1:12" ht="45">
      <c r="A273" s="100" t="s">
        <v>393</v>
      </c>
      <c r="B273" s="101" t="s">
        <v>7</v>
      </c>
      <c r="C273" s="102" t="s">
        <v>70</v>
      </c>
      <c r="D273" s="125" t="s">
        <v>386</v>
      </c>
      <c r="E273" s="148" t="s">
        <v>395</v>
      </c>
      <c r="F273" s="154"/>
      <c r="G273" s="130" t="s">
        <v>70</v>
      </c>
      <c r="H273" s="97">
        <v>412000</v>
      </c>
      <c r="I273" s="103">
        <v>67200</v>
      </c>
      <c r="J273" s="104">
        <v>344800</v>
      </c>
      <c r="K273" s="119" t="str">
        <f t="shared" si="5"/>
        <v>00004122310023460000</v>
      </c>
      <c r="L273" s="107" t="s">
        <v>394</v>
      </c>
    </row>
    <row r="274" spans="1:12" ht="22.5">
      <c r="A274" s="100" t="s">
        <v>134</v>
      </c>
      <c r="B274" s="101" t="s">
        <v>7</v>
      </c>
      <c r="C274" s="102" t="s">
        <v>70</v>
      </c>
      <c r="D274" s="125" t="s">
        <v>386</v>
      </c>
      <c r="E274" s="148" t="s">
        <v>395</v>
      </c>
      <c r="F274" s="154"/>
      <c r="G274" s="130" t="s">
        <v>7</v>
      </c>
      <c r="H274" s="97">
        <v>412000</v>
      </c>
      <c r="I274" s="103">
        <v>67200</v>
      </c>
      <c r="J274" s="104">
        <v>344800</v>
      </c>
      <c r="K274" s="119" t="str">
        <f t="shared" si="5"/>
        <v>00004122310023460200</v>
      </c>
      <c r="L274" s="107" t="s">
        <v>396</v>
      </c>
    </row>
    <row r="275" spans="1:12" ht="22.5">
      <c r="A275" s="100" t="s">
        <v>136</v>
      </c>
      <c r="B275" s="101" t="s">
        <v>7</v>
      </c>
      <c r="C275" s="102" t="s">
        <v>70</v>
      </c>
      <c r="D275" s="125" t="s">
        <v>386</v>
      </c>
      <c r="E275" s="148" t="s">
        <v>395</v>
      </c>
      <c r="F275" s="154"/>
      <c r="G275" s="130" t="s">
        <v>138</v>
      </c>
      <c r="H275" s="97">
        <v>412000</v>
      </c>
      <c r="I275" s="103">
        <v>67200</v>
      </c>
      <c r="J275" s="104">
        <v>344800</v>
      </c>
      <c r="K275" s="119" t="str">
        <f t="shared" si="5"/>
        <v>00004122310023460240</v>
      </c>
      <c r="L275" s="107" t="s">
        <v>397</v>
      </c>
    </row>
    <row r="276" spans="1:12" s="85" customFormat="1" ht="12.75">
      <c r="A276" s="80" t="s">
        <v>139</v>
      </c>
      <c r="B276" s="79" t="s">
        <v>7</v>
      </c>
      <c r="C276" s="122" t="s">
        <v>70</v>
      </c>
      <c r="D276" s="126" t="s">
        <v>386</v>
      </c>
      <c r="E276" s="151" t="s">
        <v>395</v>
      </c>
      <c r="F276" s="155"/>
      <c r="G276" s="123" t="s">
        <v>140</v>
      </c>
      <c r="H276" s="81">
        <v>412000</v>
      </c>
      <c r="I276" s="82">
        <v>67200</v>
      </c>
      <c r="J276" s="83">
        <f>IF(IF(H276="",0,H276)=0,0,(IF(H276&gt;0,IF(I276&gt;H276,0,H276-I276),IF(I276&gt;H276,H276-I276,0))))</f>
        <v>344800</v>
      </c>
      <c r="K276" s="119" t="str">
        <f t="shared" si="5"/>
        <v>00004122310023460244</v>
      </c>
      <c r="L276" s="84" t="str">
        <f>C276&amp;D276&amp;E276&amp;F276&amp;G276</f>
        <v>00004122310023460244</v>
      </c>
    </row>
    <row r="277" spans="1:12" ht="22.5">
      <c r="A277" s="100" t="s">
        <v>398</v>
      </c>
      <c r="B277" s="101" t="s">
        <v>7</v>
      </c>
      <c r="C277" s="102" t="s">
        <v>70</v>
      </c>
      <c r="D277" s="125" t="s">
        <v>386</v>
      </c>
      <c r="E277" s="148" t="s">
        <v>400</v>
      </c>
      <c r="F277" s="154"/>
      <c r="G277" s="130" t="s">
        <v>70</v>
      </c>
      <c r="H277" s="97">
        <v>1157000</v>
      </c>
      <c r="I277" s="103">
        <v>0</v>
      </c>
      <c r="J277" s="104">
        <v>1157000</v>
      </c>
      <c r="K277" s="119" t="str">
        <f t="shared" si="5"/>
        <v>00004122310023480000</v>
      </c>
      <c r="L277" s="107" t="s">
        <v>399</v>
      </c>
    </row>
    <row r="278" spans="1:12" ht="22.5">
      <c r="A278" s="100" t="s">
        <v>134</v>
      </c>
      <c r="B278" s="101" t="s">
        <v>7</v>
      </c>
      <c r="C278" s="102" t="s">
        <v>70</v>
      </c>
      <c r="D278" s="125" t="s">
        <v>386</v>
      </c>
      <c r="E278" s="148" t="s">
        <v>400</v>
      </c>
      <c r="F278" s="154"/>
      <c r="G278" s="130" t="s">
        <v>7</v>
      </c>
      <c r="H278" s="97">
        <v>1157000</v>
      </c>
      <c r="I278" s="103">
        <v>0</v>
      </c>
      <c r="J278" s="104">
        <v>1157000</v>
      </c>
      <c r="K278" s="119" t="str">
        <f t="shared" si="5"/>
        <v>00004122310023480200</v>
      </c>
      <c r="L278" s="107" t="s">
        <v>401</v>
      </c>
    </row>
    <row r="279" spans="1:12" ht="22.5">
      <c r="A279" s="100" t="s">
        <v>136</v>
      </c>
      <c r="B279" s="101" t="s">
        <v>7</v>
      </c>
      <c r="C279" s="102" t="s">
        <v>70</v>
      </c>
      <c r="D279" s="125" t="s">
        <v>386</v>
      </c>
      <c r="E279" s="148" t="s">
        <v>400</v>
      </c>
      <c r="F279" s="154"/>
      <c r="G279" s="130" t="s">
        <v>138</v>
      </c>
      <c r="H279" s="97">
        <v>1157000</v>
      </c>
      <c r="I279" s="103">
        <v>0</v>
      </c>
      <c r="J279" s="104">
        <v>1157000</v>
      </c>
      <c r="K279" s="119" t="str">
        <f t="shared" si="5"/>
        <v>00004122310023480240</v>
      </c>
      <c r="L279" s="107" t="s">
        <v>402</v>
      </c>
    </row>
    <row r="280" spans="1:12" s="85" customFormat="1" ht="12.75">
      <c r="A280" s="80" t="s">
        <v>139</v>
      </c>
      <c r="B280" s="79" t="s">
        <v>7</v>
      </c>
      <c r="C280" s="122" t="s">
        <v>70</v>
      </c>
      <c r="D280" s="126" t="s">
        <v>386</v>
      </c>
      <c r="E280" s="151" t="s">
        <v>400</v>
      </c>
      <c r="F280" s="155"/>
      <c r="G280" s="123" t="s">
        <v>140</v>
      </c>
      <c r="H280" s="81">
        <v>1157000</v>
      </c>
      <c r="I280" s="82">
        <v>0</v>
      </c>
      <c r="J280" s="83">
        <f>IF(IF(H280="",0,H280)=0,0,(IF(H280&gt;0,IF(I280&gt;H280,0,H280-I280),IF(I280&gt;H280,H280-I280,0))))</f>
        <v>1157000</v>
      </c>
      <c r="K280" s="119" t="str">
        <f t="shared" si="5"/>
        <v>00004122310023480244</v>
      </c>
      <c r="L280" s="84" t="str">
        <f>C280&amp;D280&amp;E280&amp;F280&amp;G280</f>
        <v>00004122310023480244</v>
      </c>
    </row>
    <row r="281" spans="1:12" ht="22.5">
      <c r="A281" s="100" t="s">
        <v>403</v>
      </c>
      <c r="B281" s="101" t="s">
        <v>7</v>
      </c>
      <c r="C281" s="102" t="s">
        <v>70</v>
      </c>
      <c r="D281" s="125" t="s">
        <v>386</v>
      </c>
      <c r="E281" s="148" t="s">
        <v>405</v>
      </c>
      <c r="F281" s="154"/>
      <c r="G281" s="130" t="s">
        <v>70</v>
      </c>
      <c r="H281" s="97">
        <v>100000</v>
      </c>
      <c r="I281" s="103">
        <v>0</v>
      </c>
      <c r="J281" s="104">
        <v>100000</v>
      </c>
      <c r="K281" s="119" t="str">
        <f t="shared" si="5"/>
        <v>00004122320000000000</v>
      </c>
      <c r="L281" s="107" t="s">
        <v>404</v>
      </c>
    </row>
    <row r="282" spans="1:12" ht="22.5">
      <c r="A282" s="100" t="s">
        <v>406</v>
      </c>
      <c r="B282" s="101" t="s">
        <v>7</v>
      </c>
      <c r="C282" s="102" t="s">
        <v>70</v>
      </c>
      <c r="D282" s="125" t="s">
        <v>386</v>
      </c>
      <c r="E282" s="148" t="s">
        <v>408</v>
      </c>
      <c r="F282" s="154"/>
      <c r="G282" s="130" t="s">
        <v>70</v>
      </c>
      <c r="H282" s="97">
        <v>100000</v>
      </c>
      <c r="I282" s="103">
        <v>0</v>
      </c>
      <c r="J282" s="104">
        <v>100000</v>
      </c>
      <c r="K282" s="119" t="str">
        <f t="shared" si="5"/>
        <v>00004122320023470000</v>
      </c>
      <c r="L282" s="107" t="s">
        <v>407</v>
      </c>
    </row>
    <row r="283" spans="1:12" ht="22.5">
      <c r="A283" s="100" t="s">
        <v>134</v>
      </c>
      <c r="B283" s="101" t="s">
        <v>7</v>
      </c>
      <c r="C283" s="102" t="s">
        <v>70</v>
      </c>
      <c r="D283" s="125" t="s">
        <v>386</v>
      </c>
      <c r="E283" s="148" t="s">
        <v>408</v>
      </c>
      <c r="F283" s="154"/>
      <c r="G283" s="130" t="s">
        <v>7</v>
      </c>
      <c r="H283" s="97">
        <v>100000</v>
      </c>
      <c r="I283" s="103">
        <v>0</v>
      </c>
      <c r="J283" s="104">
        <v>100000</v>
      </c>
      <c r="K283" s="119" t="str">
        <f t="shared" si="5"/>
        <v>00004122320023470200</v>
      </c>
      <c r="L283" s="107" t="s">
        <v>409</v>
      </c>
    </row>
    <row r="284" spans="1:12" ht="22.5">
      <c r="A284" s="100" t="s">
        <v>136</v>
      </c>
      <c r="B284" s="101" t="s">
        <v>7</v>
      </c>
      <c r="C284" s="102" t="s">
        <v>70</v>
      </c>
      <c r="D284" s="125" t="s">
        <v>386</v>
      </c>
      <c r="E284" s="148" t="s">
        <v>408</v>
      </c>
      <c r="F284" s="154"/>
      <c r="G284" s="130" t="s">
        <v>138</v>
      </c>
      <c r="H284" s="97">
        <v>100000</v>
      </c>
      <c r="I284" s="103">
        <v>0</v>
      </c>
      <c r="J284" s="104">
        <v>100000</v>
      </c>
      <c r="K284" s="119" t="str">
        <f t="shared" si="5"/>
        <v>00004122320023470240</v>
      </c>
      <c r="L284" s="107" t="s">
        <v>410</v>
      </c>
    </row>
    <row r="285" spans="1:12" s="85" customFormat="1" ht="45">
      <c r="A285" s="80" t="s">
        <v>411</v>
      </c>
      <c r="B285" s="79" t="s">
        <v>7</v>
      </c>
      <c r="C285" s="122" t="s">
        <v>70</v>
      </c>
      <c r="D285" s="126" t="s">
        <v>386</v>
      </c>
      <c r="E285" s="151" t="s">
        <v>408</v>
      </c>
      <c r="F285" s="155"/>
      <c r="G285" s="123" t="s">
        <v>412</v>
      </c>
      <c r="H285" s="81">
        <v>100000</v>
      </c>
      <c r="I285" s="82">
        <v>0</v>
      </c>
      <c r="J285" s="83">
        <f>IF(IF(H285="",0,H285)=0,0,(IF(H285&gt;0,IF(I285&gt;H285,0,H285-I285),IF(I285&gt;H285,H285-I285,0))))</f>
        <v>100000</v>
      </c>
      <c r="K285" s="119" t="str">
        <f t="shared" si="5"/>
        <v>00004122320023470245</v>
      </c>
      <c r="L285" s="84" t="str">
        <f>C285&amp;D285&amp;E285&amp;F285&amp;G285</f>
        <v>00004122320023470245</v>
      </c>
    </row>
    <row r="286" spans="1:12" ht="22.5">
      <c r="A286" s="100" t="s">
        <v>187</v>
      </c>
      <c r="B286" s="101" t="s">
        <v>7</v>
      </c>
      <c r="C286" s="102" t="s">
        <v>70</v>
      </c>
      <c r="D286" s="125" t="s">
        <v>386</v>
      </c>
      <c r="E286" s="148" t="s">
        <v>189</v>
      </c>
      <c r="F286" s="154"/>
      <c r="G286" s="130" t="s">
        <v>70</v>
      </c>
      <c r="H286" s="97">
        <v>428500</v>
      </c>
      <c r="I286" s="103">
        <v>106652.97</v>
      </c>
      <c r="J286" s="104">
        <v>321847.03</v>
      </c>
      <c r="K286" s="119" t="str">
        <f t="shared" si="5"/>
        <v>00004122900000000000</v>
      </c>
      <c r="L286" s="107" t="s">
        <v>413</v>
      </c>
    </row>
    <row r="287" spans="1:12" ht="33.75">
      <c r="A287" s="100" t="s">
        <v>414</v>
      </c>
      <c r="B287" s="101" t="s">
        <v>7</v>
      </c>
      <c r="C287" s="102" t="s">
        <v>70</v>
      </c>
      <c r="D287" s="125" t="s">
        <v>386</v>
      </c>
      <c r="E287" s="148" t="s">
        <v>416</v>
      </c>
      <c r="F287" s="154"/>
      <c r="G287" s="130" t="s">
        <v>70</v>
      </c>
      <c r="H287" s="97">
        <v>428500</v>
      </c>
      <c r="I287" s="103">
        <v>106652.97</v>
      </c>
      <c r="J287" s="104">
        <v>321847.03</v>
      </c>
      <c r="K287" s="119" t="str">
        <f t="shared" si="5"/>
        <v>00004122900023680000</v>
      </c>
      <c r="L287" s="107" t="s">
        <v>415</v>
      </c>
    </row>
    <row r="288" spans="1:12" ht="22.5">
      <c r="A288" s="100" t="s">
        <v>134</v>
      </c>
      <c r="B288" s="101" t="s">
        <v>7</v>
      </c>
      <c r="C288" s="102" t="s">
        <v>70</v>
      </c>
      <c r="D288" s="125" t="s">
        <v>386</v>
      </c>
      <c r="E288" s="148" t="s">
        <v>416</v>
      </c>
      <c r="F288" s="154"/>
      <c r="G288" s="130" t="s">
        <v>7</v>
      </c>
      <c r="H288" s="97">
        <v>428500</v>
      </c>
      <c r="I288" s="103">
        <v>106652.97</v>
      </c>
      <c r="J288" s="104">
        <v>321847.03</v>
      </c>
      <c r="K288" s="119" t="str">
        <f t="shared" si="5"/>
        <v>00004122900023680200</v>
      </c>
      <c r="L288" s="107" t="s">
        <v>417</v>
      </c>
    </row>
    <row r="289" spans="1:12" ht="22.5">
      <c r="A289" s="100" t="s">
        <v>136</v>
      </c>
      <c r="B289" s="101" t="s">
        <v>7</v>
      </c>
      <c r="C289" s="102" t="s">
        <v>70</v>
      </c>
      <c r="D289" s="125" t="s">
        <v>386</v>
      </c>
      <c r="E289" s="148" t="s">
        <v>416</v>
      </c>
      <c r="F289" s="154"/>
      <c r="G289" s="130" t="s">
        <v>138</v>
      </c>
      <c r="H289" s="97">
        <v>428500</v>
      </c>
      <c r="I289" s="103">
        <v>106652.97</v>
      </c>
      <c r="J289" s="104">
        <v>321847.03</v>
      </c>
      <c r="K289" s="119" t="str">
        <f t="shared" si="5"/>
        <v>00004122900023680240</v>
      </c>
      <c r="L289" s="107" t="s">
        <v>418</v>
      </c>
    </row>
    <row r="290" spans="1:12" s="85" customFormat="1" ht="12.75">
      <c r="A290" s="80" t="s">
        <v>139</v>
      </c>
      <c r="B290" s="79" t="s">
        <v>7</v>
      </c>
      <c r="C290" s="122" t="s">
        <v>70</v>
      </c>
      <c r="D290" s="126" t="s">
        <v>386</v>
      </c>
      <c r="E290" s="151" t="s">
        <v>416</v>
      </c>
      <c r="F290" s="155"/>
      <c r="G290" s="123" t="s">
        <v>140</v>
      </c>
      <c r="H290" s="81">
        <v>428500</v>
      </c>
      <c r="I290" s="82">
        <v>106652.97</v>
      </c>
      <c r="J290" s="83">
        <f>IF(IF(H290="",0,H290)=0,0,(IF(H290&gt;0,IF(I290&gt;H290,0,H290-I290),IF(I290&gt;H290,H290-I290,0))))</f>
        <v>321847.03</v>
      </c>
      <c r="K290" s="119" t="str">
        <f t="shared" si="5"/>
        <v>00004122900023680244</v>
      </c>
      <c r="L290" s="84" t="str">
        <f>C290&amp;D290&amp;E290&amp;F290&amp;G290</f>
        <v>00004122900023680244</v>
      </c>
    </row>
    <row r="291" spans="1:12" ht="12.75">
      <c r="A291" s="100" t="s">
        <v>419</v>
      </c>
      <c r="B291" s="101" t="s">
        <v>7</v>
      </c>
      <c r="C291" s="102" t="s">
        <v>70</v>
      </c>
      <c r="D291" s="125" t="s">
        <v>421</v>
      </c>
      <c r="E291" s="148" t="s">
        <v>120</v>
      </c>
      <c r="F291" s="154"/>
      <c r="G291" s="130" t="s">
        <v>70</v>
      </c>
      <c r="H291" s="97">
        <v>151478919.49</v>
      </c>
      <c r="I291" s="103">
        <v>65392918.89</v>
      </c>
      <c r="J291" s="104">
        <v>86086000.6</v>
      </c>
      <c r="K291" s="119" t="str">
        <f t="shared" si="5"/>
        <v>00005000000000000000</v>
      </c>
      <c r="L291" s="107" t="s">
        <v>420</v>
      </c>
    </row>
    <row r="292" spans="1:12" ht="12.75">
      <c r="A292" s="100" t="s">
        <v>422</v>
      </c>
      <c r="B292" s="101" t="s">
        <v>7</v>
      </c>
      <c r="C292" s="102" t="s">
        <v>70</v>
      </c>
      <c r="D292" s="125" t="s">
        <v>424</v>
      </c>
      <c r="E292" s="148" t="s">
        <v>120</v>
      </c>
      <c r="F292" s="154"/>
      <c r="G292" s="130" t="s">
        <v>70</v>
      </c>
      <c r="H292" s="97">
        <v>32982529.26</v>
      </c>
      <c r="I292" s="103">
        <v>5640537.34</v>
      </c>
      <c r="J292" s="104">
        <v>27341991.92</v>
      </c>
      <c r="K292" s="119" t="str">
        <f t="shared" si="5"/>
        <v>00005010000000000000</v>
      </c>
      <c r="L292" s="107" t="s">
        <v>423</v>
      </c>
    </row>
    <row r="293" spans="1:12" ht="33.75">
      <c r="A293" s="100" t="s">
        <v>425</v>
      </c>
      <c r="B293" s="101" t="s">
        <v>7</v>
      </c>
      <c r="C293" s="102" t="s">
        <v>70</v>
      </c>
      <c r="D293" s="125" t="s">
        <v>424</v>
      </c>
      <c r="E293" s="148" t="s">
        <v>427</v>
      </c>
      <c r="F293" s="154"/>
      <c r="G293" s="130" t="s">
        <v>70</v>
      </c>
      <c r="H293" s="97">
        <v>1140388</v>
      </c>
      <c r="I293" s="103">
        <v>796000</v>
      </c>
      <c r="J293" s="104">
        <v>344388</v>
      </c>
      <c r="K293" s="119" t="str">
        <f t="shared" si="5"/>
        <v>00005010600000000000</v>
      </c>
      <c r="L293" s="107" t="s">
        <v>426</v>
      </c>
    </row>
    <row r="294" spans="1:12" ht="22.5">
      <c r="A294" s="100" t="s">
        <v>428</v>
      </c>
      <c r="B294" s="101" t="s">
        <v>7</v>
      </c>
      <c r="C294" s="102" t="s">
        <v>70</v>
      </c>
      <c r="D294" s="125" t="s">
        <v>424</v>
      </c>
      <c r="E294" s="148" t="s">
        <v>430</v>
      </c>
      <c r="F294" s="154"/>
      <c r="G294" s="130" t="s">
        <v>70</v>
      </c>
      <c r="H294" s="97">
        <v>1140388</v>
      </c>
      <c r="I294" s="103">
        <v>796000</v>
      </c>
      <c r="J294" s="104">
        <v>344388</v>
      </c>
      <c r="K294" s="119" t="str">
        <f t="shared" si="5"/>
        <v>00005010640000000000</v>
      </c>
      <c r="L294" s="107" t="s">
        <v>429</v>
      </c>
    </row>
    <row r="295" spans="1:12" ht="33.75">
      <c r="A295" s="100" t="s">
        <v>431</v>
      </c>
      <c r="B295" s="101" t="s">
        <v>7</v>
      </c>
      <c r="C295" s="102" t="s">
        <v>70</v>
      </c>
      <c r="D295" s="125" t="s">
        <v>424</v>
      </c>
      <c r="E295" s="148" t="s">
        <v>433</v>
      </c>
      <c r="F295" s="154"/>
      <c r="G295" s="130" t="s">
        <v>70</v>
      </c>
      <c r="H295" s="97">
        <v>1140388</v>
      </c>
      <c r="I295" s="103">
        <v>796000</v>
      </c>
      <c r="J295" s="104">
        <v>344388</v>
      </c>
      <c r="K295" s="119" t="str">
        <f t="shared" si="5"/>
        <v>00005010640028200000</v>
      </c>
      <c r="L295" s="107" t="s">
        <v>432</v>
      </c>
    </row>
    <row r="296" spans="1:12" ht="22.5">
      <c r="A296" s="100" t="s">
        <v>134</v>
      </c>
      <c r="B296" s="101" t="s">
        <v>7</v>
      </c>
      <c r="C296" s="102" t="s">
        <v>70</v>
      </c>
      <c r="D296" s="125" t="s">
        <v>424</v>
      </c>
      <c r="E296" s="148" t="s">
        <v>433</v>
      </c>
      <c r="F296" s="154"/>
      <c r="G296" s="130" t="s">
        <v>7</v>
      </c>
      <c r="H296" s="97">
        <v>1140388</v>
      </c>
      <c r="I296" s="103">
        <v>796000</v>
      </c>
      <c r="J296" s="104">
        <v>344388</v>
      </c>
      <c r="K296" s="119" t="str">
        <f t="shared" si="5"/>
        <v>00005010640028200200</v>
      </c>
      <c r="L296" s="107" t="s">
        <v>434</v>
      </c>
    </row>
    <row r="297" spans="1:12" ht="22.5">
      <c r="A297" s="100" t="s">
        <v>136</v>
      </c>
      <c r="B297" s="101" t="s">
        <v>7</v>
      </c>
      <c r="C297" s="102" t="s">
        <v>70</v>
      </c>
      <c r="D297" s="125" t="s">
        <v>424</v>
      </c>
      <c r="E297" s="148" t="s">
        <v>433</v>
      </c>
      <c r="F297" s="154"/>
      <c r="G297" s="130" t="s">
        <v>138</v>
      </c>
      <c r="H297" s="97">
        <v>1140388</v>
      </c>
      <c r="I297" s="103">
        <v>796000</v>
      </c>
      <c r="J297" s="104">
        <v>344388</v>
      </c>
      <c r="K297" s="119" t="str">
        <f t="shared" si="5"/>
        <v>00005010640028200240</v>
      </c>
      <c r="L297" s="107" t="s">
        <v>435</v>
      </c>
    </row>
    <row r="298" spans="1:12" s="85" customFormat="1" ht="22.5">
      <c r="A298" s="80" t="s">
        <v>225</v>
      </c>
      <c r="B298" s="79" t="s">
        <v>7</v>
      </c>
      <c r="C298" s="122" t="s">
        <v>70</v>
      </c>
      <c r="D298" s="126" t="s">
        <v>424</v>
      </c>
      <c r="E298" s="151" t="s">
        <v>433</v>
      </c>
      <c r="F298" s="155"/>
      <c r="G298" s="123" t="s">
        <v>226</v>
      </c>
      <c r="H298" s="81">
        <v>340388</v>
      </c>
      <c r="I298" s="82">
        <v>0</v>
      </c>
      <c r="J298" s="83">
        <f>IF(IF(H298="",0,H298)=0,0,(IF(H298&gt;0,IF(I298&gt;H298,0,H298-I298),IF(I298&gt;H298,H298-I298,0))))</f>
        <v>340388</v>
      </c>
      <c r="K298" s="119" t="str">
        <f t="shared" si="5"/>
        <v>00005010640028200243</v>
      </c>
      <c r="L298" s="84" t="str">
        <f>C298&amp;D298&amp;E298&amp;F298&amp;G298</f>
        <v>00005010640028200243</v>
      </c>
    </row>
    <row r="299" spans="1:12" s="85" customFormat="1" ht="12.75">
      <c r="A299" s="80" t="s">
        <v>139</v>
      </c>
      <c r="B299" s="79" t="s">
        <v>7</v>
      </c>
      <c r="C299" s="122" t="s">
        <v>70</v>
      </c>
      <c r="D299" s="126" t="s">
        <v>424</v>
      </c>
      <c r="E299" s="151" t="s">
        <v>433</v>
      </c>
      <c r="F299" s="155"/>
      <c r="G299" s="123" t="s">
        <v>140</v>
      </c>
      <c r="H299" s="81">
        <v>800000</v>
      </c>
      <c r="I299" s="82">
        <v>796000</v>
      </c>
      <c r="J299" s="83">
        <f>IF(IF(H299="",0,H299)=0,0,(IF(H299&gt;0,IF(I299&gt;H299,0,H299-I299),IF(I299&gt;H299,H299-I299,0))))</f>
        <v>4000</v>
      </c>
      <c r="K299" s="119" t="str">
        <f t="shared" si="5"/>
        <v>00005010640028200244</v>
      </c>
      <c r="L299" s="84" t="str">
        <f>C299&amp;D299&amp;E299&amp;F299&amp;G299</f>
        <v>00005010640028200244</v>
      </c>
    </row>
    <row r="300" spans="1:12" ht="22.5">
      <c r="A300" s="100" t="s">
        <v>187</v>
      </c>
      <c r="B300" s="101" t="s">
        <v>7</v>
      </c>
      <c r="C300" s="102" t="s">
        <v>70</v>
      </c>
      <c r="D300" s="125" t="s">
        <v>424</v>
      </c>
      <c r="E300" s="148" t="s">
        <v>189</v>
      </c>
      <c r="F300" s="154"/>
      <c r="G300" s="130" t="s">
        <v>70</v>
      </c>
      <c r="H300" s="97">
        <v>425496.06</v>
      </c>
      <c r="I300" s="103">
        <v>248881.06</v>
      </c>
      <c r="J300" s="104">
        <v>176615</v>
      </c>
      <c r="K300" s="119" t="str">
        <f t="shared" si="5"/>
        <v>00005012900000000000</v>
      </c>
      <c r="L300" s="107" t="s">
        <v>436</v>
      </c>
    </row>
    <row r="301" spans="1:12" ht="33.75">
      <c r="A301" s="100" t="s">
        <v>437</v>
      </c>
      <c r="B301" s="101" t="s">
        <v>7</v>
      </c>
      <c r="C301" s="102" t="s">
        <v>70</v>
      </c>
      <c r="D301" s="125" t="s">
        <v>424</v>
      </c>
      <c r="E301" s="148" t="s">
        <v>439</v>
      </c>
      <c r="F301" s="154"/>
      <c r="G301" s="130" t="s">
        <v>70</v>
      </c>
      <c r="H301" s="97">
        <v>190496.06</v>
      </c>
      <c r="I301" s="103">
        <v>188491.11</v>
      </c>
      <c r="J301" s="104">
        <v>2004.95</v>
      </c>
      <c r="K301" s="119" t="str">
        <f t="shared" si="5"/>
        <v>00005012900023690000</v>
      </c>
      <c r="L301" s="107" t="s">
        <v>438</v>
      </c>
    </row>
    <row r="302" spans="1:12" ht="22.5">
      <c r="A302" s="100" t="s">
        <v>134</v>
      </c>
      <c r="B302" s="101" t="s">
        <v>7</v>
      </c>
      <c r="C302" s="102" t="s">
        <v>70</v>
      </c>
      <c r="D302" s="125" t="s">
        <v>424</v>
      </c>
      <c r="E302" s="148" t="s">
        <v>439</v>
      </c>
      <c r="F302" s="154"/>
      <c r="G302" s="130" t="s">
        <v>7</v>
      </c>
      <c r="H302" s="97">
        <v>176387.06</v>
      </c>
      <c r="I302" s="103">
        <v>174384.33</v>
      </c>
      <c r="J302" s="104">
        <v>2002.73</v>
      </c>
      <c r="K302" s="119" t="str">
        <f t="shared" si="5"/>
        <v>00005012900023690200</v>
      </c>
      <c r="L302" s="107" t="s">
        <v>440</v>
      </c>
    </row>
    <row r="303" spans="1:12" ht="22.5">
      <c r="A303" s="100" t="s">
        <v>136</v>
      </c>
      <c r="B303" s="101" t="s">
        <v>7</v>
      </c>
      <c r="C303" s="102" t="s">
        <v>70</v>
      </c>
      <c r="D303" s="125" t="s">
        <v>424</v>
      </c>
      <c r="E303" s="148" t="s">
        <v>439</v>
      </c>
      <c r="F303" s="154"/>
      <c r="G303" s="130" t="s">
        <v>138</v>
      </c>
      <c r="H303" s="97">
        <v>176387.06</v>
      </c>
      <c r="I303" s="103">
        <v>174384.33</v>
      </c>
      <c r="J303" s="104">
        <v>2002.73</v>
      </c>
      <c r="K303" s="119" t="str">
        <f t="shared" si="5"/>
        <v>00005012900023690240</v>
      </c>
      <c r="L303" s="107" t="s">
        <v>441</v>
      </c>
    </row>
    <row r="304" spans="1:12" s="85" customFormat="1" ht="12.75">
      <c r="A304" s="80" t="s">
        <v>139</v>
      </c>
      <c r="B304" s="79" t="s">
        <v>7</v>
      </c>
      <c r="C304" s="122" t="s">
        <v>70</v>
      </c>
      <c r="D304" s="126" t="s">
        <v>424</v>
      </c>
      <c r="E304" s="151" t="s">
        <v>439</v>
      </c>
      <c r="F304" s="155"/>
      <c r="G304" s="123" t="s">
        <v>140</v>
      </c>
      <c r="H304" s="81">
        <v>176387.06</v>
      </c>
      <c r="I304" s="82">
        <v>174384.33</v>
      </c>
      <c r="J304" s="83">
        <f>IF(IF(H304="",0,H304)=0,0,(IF(H304&gt;0,IF(I304&gt;H304,0,H304-I304),IF(I304&gt;H304,H304-I304,0))))</f>
        <v>2002.73</v>
      </c>
      <c r="K304" s="119" t="str">
        <f aca="true" t="shared" si="6" ref="K304:K367">C304&amp;D304&amp;E304&amp;F304&amp;G304</f>
        <v>00005012900023690244</v>
      </c>
      <c r="L304" s="84" t="str">
        <f>C304&amp;D304&amp;E304&amp;F304&amp;G304</f>
        <v>00005012900023690244</v>
      </c>
    </row>
    <row r="305" spans="1:12" ht="12.75">
      <c r="A305" s="100" t="s">
        <v>172</v>
      </c>
      <c r="B305" s="101" t="s">
        <v>7</v>
      </c>
      <c r="C305" s="102" t="s">
        <v>70</v>
      </c>
      <c r="D305" s="125" t="s">
        <v>424</v>
      </c>
      <c r="E305" s="148" t="s">
        <v>439</v>
      </c>
      <c r="F305" s="154"/>
      <c r="G305" s="130" t="s">
        <v>174</v>
      </c>
      <c r="H305" s="97">
        <v>14109</v>
      </c>
      <c r="I305" s="103">
        <v>14106.78</v>
      </c>
      <c r="J305" s="104">
        <v>2.22</v>
      </c>
      <c r="K305" s="119" t="str">
        <f t="shared" si="6"/>
        <v>00005012900023690800</v>
      </c>
      <c r="L305" s="107" t="s">
        <v>442</v>
      </c>
    </row>
    <row r="306" spans="1:12" ht="12.75">
      <c r="A306" s="100" t="s">
        <v>233</v>
      </c>
      <c r="B306" s="101" t="s">
        <v>7</v>
      </c>
      <c r="C306" s="102" t="s">
        <v>70</v>
      </c>
      <c r="D306" s="125" t="s">
        <v>424</v>
      </c>
      <c r="E306" s="148" t="s">
        <v>439</v>
      </c>
      <c r="F306" s="154"/>
      <c r="G306" s="130" t="s">
        <v>235</v>
      </c>
      <c r="H306" s="97">
        <v>14109</v>
      </c>
      <c r="I306" s="103">
        <v>14106.78</v>
      </c>
      <c r="J306" s="104">
        <v>2.22</v>
      </c>
      <c r="K306" s="119" t="str">
        <f t="shared" si="6"/>
        <v>00005012900023690850</v>
      </c>
      <c r="L306" s="107" t="s">
        <v>443</v>
      </c>
    </row>
    <row r="307" spans="1:12" s="85" customFormat="1" ht="12.75">
      <c r="A307" s="80" t="s">
        <v>240</v>
      </c>
      <c r="B307" s="79" t="s">
        <v>7</v>
      </c>
      <c r="C307" s="122" t="s">
        <v>70</v>
      </c>
      <c r="D307" s="126" t="s">
        <v>424</v>
      </c>
      <c r="E307" s="151" t="s">
        <v>439</v>
      </c>
      <c r="F307" s="155"/>
      <c r="G307" s="123" t="s">
        <v>241</v>
      </c>
      <c r="H307" s="81">
        <v>14109</v>
      </c>
      <c r="I307" s="82">
        <v>14106.78</v>
      </c>
      <c r="J307" s="83">
        <f>IF(IF(H307="",0,H307)=0,0,(IF(H307&gt;0,IF(I307&gt;H307,0,H307-I307),IF(I307&gt;H307,H307-I307,0))))</f>
        <v>2.22</v>
      </c>
      <c r="K307" s="119" t="str">
        <f t="shared" si="6"/>
        <v>00005012900023690853</v>
      </c>
      <c r="L307" s="84" t="str">
        <f>C307&amp;D307&amp;E307&amp;F307&amp;G307</f>
        <v>00005012900023690853</v>
      </c>
    </row>
    <row r="308" spans="1:12" ht="22.5">
      <c r="A308" s="100" t="s">
        <v>444</v>
      </c>
      <c r="B308" s="101" t="s">
        <v>7</v>
      </c>
      <c r="C308" s="102" t="s">
        <v>70</v>
      </c>
      <c r="D308" s="125" t="s">
        <v>424</v>
      </c>
      <c r="E308" s="148" t="s">
        <v>446</v>
      </c>
      <c r="F308" s="154"/>
      <c r="G308" s="130" t="s">
        <v>70</v>
      </c>
      <c r="H308" s="97">
        <v>235000</v>
      </c>
      <c r="I308" s="103">
        <v>60389.95</v>
      </c>
      <c r="J308" s="104">
        <v>174610.05</v>
      </c>
      <c r="K308" s="119" t="str">
        <f t="shared" si="6"/>
        <v>00005012900023700000</v>
      </c>
      <c r="L308" s="107" t="s">
        <v>445</v>
      </c>
    </row>
    <row r="309" spans="1:12" ht="22.5">
      <c r="A309" s="100" t="s">
        <v>134</v>
      </c>
      <c r="B309" s="101" t="s">
        <v>7</v>
      </c>
      <c r="C309" s="102" t="s">
        <v>70</v>
      </c>
      <c r="D309" s="125" t="s">
        <v>424</v>
      </c>
      <c r="E309" s="148" t="s">
        <v>446</v>
      </c>
      <c r="F309" s="154"/>
      <c r="G309" s="130" t="s">
        <v>7</v>
      </c>
      <c r="H309" s="97">
        <v>234000</v>
      </c>
      <c r="I309" s="103">
        <v>60064.27</v>
      </c>
      <c r="J309" s="104">
        <v>173935.73</v>
      </c>
      <c r="K309" s="119" t="str">
        <f t="shared" si="6"/>
        <v>00005012900023700200</v>
      </c>
      <c r="L309" s="107" t="s">
        <v>447</v>
      </c>
    </row>
    <row r="310" spans="1:12" ht="22.5">
      <c r="A310" s="100" t="s">
        <v>136</v>
      </c>
      <c r="B310" s="101" t="s">
        <v>7</v>
      </c>
      <c r="C310" s="102" t="s">
        <v>70</v>
      </c>
      <c r="D310" s="125" t="s">
        <v>424</v>
      </c>
      <c r="E310" s="148" t="s">
        <v>446</v>
      </c>
      <c r="F310" s="154"/>
      <c r="G310" s="130" t="s">
        <v>138</v>
      </c>
      <c r="H310" s="97">
        <v>234000</v>
      </c>
      <c r="I310" s="103">
        <v>60064.27</v>
      </c>
      <c r="J310" s="104">
        <v>173935.73</v>
      </c>
      <c r="K310" s="119" t="str">
        <f t="shared" si="6"/>
        <v>00005012900023700240</v>
      </c>
      <c r="L310" s="107" t="s">
        <v>448</v>
      </c>
    </row>
    <row r="311" spans="1:12" s="85" customFormat="1" ht="12.75">
      <c r="A311" s="80" t="s">
        <v>139</v>
      </c>
      <c r="B311" s="79" t="s">
        <v>7</v>
      </c>
      <c r="C311" s="122" t="s">
        <v>70</v>
      </c>
      <c r="D311" s="126" t="s">
        <v>424</v>
      </c>
      <c r="E311" s="151" t="s">
        <v>446</v>
      </c>
      <c r="F311" s="155"/>
      <c r="G311" s="123" t="s">
        <v>140</v>
      </c>
      <c r="H311" s="81">
        <v>234000</v>
      </c>
      <c r="I311" s="82">
        <v>60064.27</v>
      </c>
      <c r="J311" s="83">
        <f>IF(IF(H311="",0,H311)=0,0,(IF(H311&gt;0,IF(I311&gt;H311,0,H311-I311),IF(I311&gt;H311,H311-I311,0))))</f>
        <v>173935.73</v>
      </c>
      <c r="K311" s="119" t="str">
        <f t="shared" si="6"/>
        <v>00005012900023700244</v>
      </c>
      <c r="L311" s="84" t="str">
        <f>C311&amp;D311&amp;E311&amp;F311&amp;G311</f>
        <v>00005012900023700244</v>
      </c>
    </row>
    <row r="312" spans="1:12" ht="12.75">
      <c r="A312" s="100" t="s">
        <v>172</v>
      </c>
      <c r="B312" s="101" t="s">
        <v>7</v>
      </c>
      <c r="C312" s="102" t="s">
        <v>70</v>
      </c>
      <c r="D312" s="125" t="s">
        <v>424</v>
      </c>
      <c r="E312" s="148" t="s">
        <v>446</v>
      </c>
      <c r="F312" s="154"/>
      <c r="G312" s="130" t="s">
        <v>174</v>
      </c>
      <c r="H312" s="97">
        <v>1000</v>
      </c>
      <c r="I312" s="103">
        <v>325.68</v>
      </c>
      <c r="J312" s="104">
        <v>674.32</v>
      </c>
      <c r="K312" s="119" t="str">
        <f t="shared" si="6"/>
        <v>00005012900023700800</v>
      </c>
      <c r="L312" s="107" t="s">
        <v>449</v>
      </c>
    </row>
    <row r="313" spans="1:12" ht="12.75">
      <c r="A313" s="100" t="s">
        <v>233</v>
      </c>
      <c r="B313" s="101" t="s">
        <v>7</v>
      </c>
      <c r="C313" s="102" t="s">
        <v>70</v>
      </c>
      <c r="D313" s="125" t="s">
        <v>424</v>
      </c>
      <c r="E313" s="148" t="s">
        <v>446</v>
      </c>
      <c r="F313" s="154"/>
      <c r="G313" s="130" t="s">
        <v>235</v>
      </c>
      <c r="H313" s="97">
        <v>1000</v>
      </c>
      <c r="I313" s="103">
        <v>325.68</v>
      </c>
      <c r="J313" s="104">
        <v>674.32</v>
      </c>
      <c r="K313" s="119" t="str">
        <f t="shared" si="6"/>
        <v>00005012900023700850</v>
      </c>
      <c r="L313" s="107" t="s">
        <v>450</v>
      </c>
    </row>
    <row r="314" spans="1:12" s="85" customFormat="1" ht="12.75">
      <c r="A314" s="80" t="s">
        <v>240</v>
      </c>
      <c r="B314" s="79" t="s">
        <v>7</v>
      </c>
      <c r="C314" s="122" t="s">
        <v>70</v>
      </c>
      <c r="D314" s="126" t="s">
        <v>424</v>
      </c>
      <c r="E314" s="151" t="s">
        <v>446</v>
      </c>
      <c r="F314" s="155"/>
      <c r="G314" s="123" t="s">
        <v>241</v>
      </c>
      <c r="H314" s="81">
        <v>1000</v>
      </c>
      <c r="I314" s="82">
        <v>325.68</v>
      </c>
      <c r="J314" s="83">
        <f>IF(IF(H314="",0,H314)=0,0,(IF(H314&gt;0,IF(I314&gt;H314,0,H314-I314),IF(I314&gt;H314,H314-I314,0))))</f>
        <v>674.32</v>
      </c>
      <c r="K314" s="119" t="str">
        <f t="shared" si="6"/>
        <v>00005012900023700853</v>
      </c>
      <c r="L314" s="84" t="str">
        <f>C314&amp;D314&amp;E314&amp;F314&amp;G314</f>
        <v>00005012900023700853</v>
      </c>
    </row>
    <row r="315" spans="1:12" ht="45">
      <c r="A315" s="100" t="s">
        <v>451</v>
      </c>
      <c r="B315" s="101" t="s">
        <v>7</v>
      </c>
      <c r="C315" s="102" t="s">
        <v>70</v>
      </c>
      <c r="D315" s="125" t="s">
        <v>424</v>
      </c>
      <c r="E315" s="148" t="s">
        <v>453</v>
      </c>
      <c r="F315" s="154"/>
      <c r="G315" s="130" t="s">
        <v>70</v>
      </c>
      <c r="H315" s="97">
        <v>20645981.84</v>
      </c>
      <c r="I315" s="103">
        <v>0</v>
      </c>
      <c r="J315" s="104">
        <v>20645981.84</v>
      </c>
      <c r="K315" s="119" t="str">
        <f t="shared" si="6"/>
        <v>00005013000000000000</v>
      </c>
      <c r="L315" s="107" t="s">
        <v>452</v>
      </c>
    </row>
    <row r="316" spans="1:12" ht="56.25">
      <c r="A316" s="100" t="s">
        <v>454</v>
      </c>
      <c r="B316" s="101" t="s">
        <v>7</v>
      </c>
      <c r="C316" s="102" t="s">
        <v>70</v>
      </c>
      <c r="D316" s="125" t="s">
        <v>424</v>
      </c>
      <c r="E316" s="148" t="s">
        <v>456</v>
      </c>
      <c r="F316" s="154"/>
      <c r="G316" s="130" t="s">
        <v>70</v>
      </c>
      <c r="H316" s="97">
        <v>19878543.21</v>
      </c>
      <c r="I316" s="103">
        <v>0</v>
      </c>
      <c r="J316" s="104">
        <v>19878543.21</v>
      </c>
      <c r="K316" s="119" t="str">
        <f t="shared" si="6"/>
        <v>0000501300F309502000</v>
      </c>
      <c r="L316" s="107" t="s">
        <v>455</v>
      </c>
    </row>
    <row r="317" spans="1:12" ht="22.5">
      <c r="A317" s="100" t="s">
        <v>334</v>
      </c>
      <c r="B317" s="101" t="s">
        <v>7</v>
      </c>
      <c r="C317" s="102" t="s">
        <v>70</v>
      </c>
      <c r="D317" s="125" t="s">
        <v>424</v>
      </c>
      <c r="E317" s="148" t="s">
        <v>456</v>
      </c>
      <c r="F317" s="154"/>
      <c r="G317" s="130" t="s">
        <v>336</v>
      </c>
      <c r="H317" s="97">
        <v>19878543.21</v>
      </c>
      <c r="I317" s="103">
        <v>0</v>
      </c>
      <c r="J317" s="104">
        <v>19878543.21</v>
      </c>
      <c r="K317" s="119" t="str">
        <f t="shared" si="6"/>
        <v>0000501300F309502400</v>
      </c>
      <c r="L317" s="107" t="s">
        <v>457</v>
      </c>
    </row>
    <row r="318" spans="1:12" ht="12.75">
      <c r="A318" s="100" t="s">
        <v>337</v>
      </c>
      <c r="B318" s="101" t="s">
        <v>7</v>
      </c>
      <c r="C318" s="102" t="s">
        <v>70</v>
      </c>
      <c r="D318" s="125" t="s">
        <v>424</v>
      </c>
      <c r="E318" s="148" t="s">
        <v>456</v>
      </c>
      <c r="F318" s="154"/>
      <c r="G318" s="130" t="s">
        <v>339</v>
      </c>
      <c r="H318" s="97">
        <v>19878543.21</v>
      </c>
      <c r="I318" s="103">
        <v>0</v>
      </c>
      <c r="J318" s="104">
        <v>19878543.21</v>
      </c>
      <c r="K318" s="119" t="str">
        <f t="shared" si="6"/>
        <v>0000501300F309502410</v>
      </c>
      <c r="L318" s="107" t="s">
        <v>458</v>
      </c>
    </row>
    <row r="319" spans="1:12" s="85" customFormat="1" ht="33.75">
      <c r="A319" s="80" t="s">
        <v>459</v>
      </c>
      <c r="B319" s="79" t="s">
        <v>7</v>
      </c>
      <c r="C319" s="122" t="s">
        <v>70</v>
      </c>
      <c r="D319" s="126" t="s">
        <v>424</v>
      </c>
      <c r="E319" s="151" t="s">
        <v>456</v>
      </c>
      <c r="F319" s="155"/>
      <c r="G319" s="123" t="s">
        <v>460</v>
      </c>
      <c r="H319" s="81">
        <v>19878543.21</v>
      </c>
      <c r="I319" s="82">
        <v>0</v>
      </c>
      <c r="J319" s="83">
        <f>IF(IF(H319="",0,H319)=0,0,(IF(H319&gt;0,IF(I319&gt;H319,0,H319-I319),IF(I319&gt;H319,H319-I319,0))))</f>
        <v>19878543.21</v>
      </c>
      <c r="K319" s="119" t="str">
        <f t="shared" si="6"/>
        <v>0000501300F309502412</v>
      </c>
      <c r="L319" s="84" t="str">
        <f>C319&amp;D319&amp;E319&amp;F319&amp;G319</f>
        <v>0000501300F309502412</v>
      </c>
    </row>
    <row r="320" spans="1:12" ht="33.75">
      <c r="A320" s="100" t="s">
        <v>461</v>
      </c>
      <c r="B320" s="101" t="s">
        <v>7</v>
      </c>
      <c r="C320" s="102" t="s">
        <v>70</v>
      </c>
      <c r="D320" s="125" t="s">
        <v>424</v>
      </c>
      <c r="E320" s="148" t="s">
        <v>463</v>
      </c>
      <c r="F320" s="154"/>
      <c r="G320" s="130" t="s">
        <v>70</v>
      </c>
      <c r="H320" s="97">
        <v>767438.63</v>
      </c>
      <c r="I320" s="103">
        <v>0</v>
      </c>
      <c r="J320" s="104">
        <v>767438.63</v>
      </c>
      <c r="K320" s="119" t="str">
        <f t="shared" si="6"/>
        <v>0000501300F309602000</v>
      </c>
      <c r="L320" s="107" t="s">
        <v>462</v>
      </c>
    </row>
    <row r="321" spans="1:12" ht="22.5">
      <c r="A321" s="100" t="s">
        <v>334</v>
      </c>
      <c r="B321" s="101" t="s">
        <v>7</v>
      </c>
      <c r="C321" s="102" t="s">
        <v>70</v>
      </c>
      <c r="D321" s="125" t="s">
        <v>424</v>
      </c>
      <c r="E321" s="148" t="s">
        <v>463</v>
      </c>
      <c r="F321" s="154"/>
      <c r="G321" s="130" t="s">
        <v>336</v>
      </c>
      <c r="H321" s="97">
        <v>767438.63</v>
      </c>
      <c r="I321" s="103">
        <v>0</v>
      </c>
      <c r="J321" s="104">
        <v>767438.63</v>
      </c>
      <c r="K321" s="119" t="str">
        <f t="shared" si="6"/>
        <v>0000501300F309602400</v>
      </c>
      <c r="L321" s="107" t="s">
        <v>464</v>
      </c>
    </row>
    <row r="322" spans="1:12" ht="12.75">
      <c r="A322" s="100" t="s">
        <v>337</v>
      </c>
      <c r="B322" s="101" t="s">
        <v>7</v>
      </c>
      <c r="C322" s="102" t="s">
        <v>70</v>
      </c>
      <c r="D322" s="125" t="s">
        <v>424</v>
      </c>
      <c r="E322" s="148" t="s">
        <v>463</v>
      </c>
      <c r="F322" s="154"/>
      <c r="G322" s="130" t="s">
        <v>339</v>
      </c>
      <c r="H322" s="97">
        <v>767438.63</v>
      </c>
      <c r="I322" s="103">
        <v>0</v>
      </c>
      <c r="J322" s="104">
        <v>767438.63</v>
      </c>
      <c r="K322" s="119" t="str">
        <f t="shared" si="6"/>
        <v>0000501300F309602410</v>
      </c>
      <c r="L322" s="107" t="s">
        <v>465</v>
      </c>
    </row>
    <row r="323" spans="1:12" s="85" customFormat="1" ht="33.75">
      <c r="A323" s="80" t="s">
        <v>459</v>
      </c>
      <c r="B323" s="79" t="s">
        <v>7</v>
      </c>
      <c r="C323" s="122" t="s">
        <v>70</v>
      </c>
      <c r="D323" s="126" t="s">
        <v>424</v>
      </c>
      <c r="E323" s="151" t="s">
        <v>463</v>
      </c>
      <c r="F323" s="155"/>
      <c r="G323" s="123" t="s">
        <v>460</v>
      </c>
      <c r="H323" s="81">
        <v>767438.63</v>
      </c>
      <c r="I323" s="82">
        <v>0</v>
      </c>
      <c r="J323" s="83">
        <f>IF(IF(H323="",0,H323)=0,0,(IF(H323&gt;0,IF(I323&gt;H323,0,H323-I323),IF(I323&gt;H323,H323-I323,0))))</f>
        <v>767438.63</v>
      </c>
      <c r="K323" s="119" t="str">
        <f t="shared" si="6"/>
        <v>0000501300F309602412</v>
      </c>
      <c r="L323" s="84" t="str">
        <f>C323&amp;D323&amp;E323&amp;F323&amp;G323</f>
        <v>0000501300F309602412</v>
      </c>
    </row>
    <row r="324" spans="1:12" ht="22.5">
      <c r="A324" s="100" t="s">
        <v>125</v>
      </c>
      <c r="B324" s="101" t="s">
        <v>7</v>
      </c>
      <c r="C324" s="102" t="s">
        <v>70</v>
      </c>
      <c r="D324" s="125" t="s">
        <v>424</v>
      </c>
      <c r="E324" s="148" t="s">
        <v>127</v>
      </c>
      <c r="F324" s="154"/>
      <c r="G324" s="130" t="s">
        <v>70</v>
      </c>
      <c r="H324" s="97">
        <v>10770663.36</v>
      </c>
      <c r="I324" s="103">
        <v>4595656.28</v>
      </c>
      <c r="J324" s="104">
        <v>6175007.08</v>
      </c>
      <c r="K324" s="119" t="str">
        <f t="shared" si="6"/>
        <v>00005019300000000000</v>
      </c>
      <c r="L324" s="107" t="s">
        <v>466</v>
      </c>
    </row>
    <row r="325" spans="1:12" ht="22.5">
      <c r="A325" s="100" t="s">
        <v>128</v>
      </c>
      <c r="B325" s="101" t="s">
        <v>7</v>
      </c>
      <c r="C325" s="102" t="s">
        <v>70</v>
      </c>
      <c r="D325" s="125" t="s">
        <v>424</v>
      </c>
      <c r="E325" s="148" t="s">
        <v>130</v>
      </c>
      <c r="F325" s="154"/>
      <c r="G325" s="130" t="s">
        <v>70</v>
      </c>
      <c r="H325" s="97">
        <v>10770663.36</v>
      </c>
      <c r="I325" s="103">
        <v>4595656.28</v>
      </c>
      <c r="J325" s="104">
        <v>6175007.08</v>
      </c>
      <c r="K325" s="119" t="str">
        <f t="shared" si="6"/>
        <v>00005019390000000000</v>
      </c>
      <c r="L325" s="107" t="s">
        <v>467</v>
      </c>
    </row>
    <row r="326" spans="1:12" ht="33.75">
      <c r="A326" s="100" t="s">
        <v>468</v>
      </c>
      <c r="B326" s="101" t="s">
        <v>7</v>
      </c>
      <c r="C326" s="102" t="s">
        <v>70</v>
      </c>
      <c r="D326" s="125" t="s">
        <v>424</v>
      </c>
      <c r="E326" s="148" t="s">
        <v>470</v>
      </c>
      <c r="F326" s="154"/>
      <c r="G326" s="130" t="s">
        <v>70</v>
      </c>
      <c r="H326" s="97">
        <v>3900000</v>
      </c>
      <c r="I326" s="103">
        <v>2263675.67</v>
      </c>
      <c r="J326" s="104">
        <v>1636324.33</v>
      </c>
      <c r="K326" s="119" t="str">
        <f t="shared" si="6"/>
        <v>00005019390023880000</v>
      </c>
      <c r="L326" s="107" t="s">
        <v>469</v>
      </c>
    </row>
    <row r="327" spans="1:12" ht="22.5">
      <c r="A327" s="100" t="s">
        <v>134</v>
      </c>
      <c r="B327" s="101" t="s">
        <v>7</v>
      </c>
      <c r="C327" s="102" t="s">
        <v>70</v>
      </c>
      <c r="D327" s="125" t="s">
        <v>424</v>
      </c>
      <c r="E327" s="148" t="s">
        <v>470</v>
      </c>
      <c r="F327" s="154"/>
      <c r="G327" s="130" t="s">
        <v>7</v>
      </c>
      <c r="H327" s="97">
        <v>3900000</v>
      </c>
      <c r="I327" s="103">
        <v>2263675.67</v>
      </c>
      <c r="J327" s="104">
        <v>1636324.33</v>
      </c>
      <c r="K327" s="119" t="str">
        <f t="shared" si="6"/>
        <v>00005019390023880200</v>
      </c>
      <c r="L327" s="107" t="s">
        <v>471</v>
      </c>
    </row>
    <row r="328" spans="1:12" ht="22.5">
      <c r="A328" s="100" t="s">
        <v>136</v>
      </c>
      <c r="B328" s="101" t="s">
        <v>7</v>
      </c>
      <c r="C328" s="102" t="s">
        <v>70</v>
      </c>
      <c r="D328" s="125" t="s">
        <v>424</v>
      </c>
      <c r="E328" s="148" t="s">
        <v>470</v>
      </c>
      <c r="F328" s="154"/>
      <c r="G328" s="130" t="s">
        <v>138</v>
      </c>
      <c r="H328" s="97">
        <v>3900000</v>
      </c>
      <c r="I328" s="103">
        <v>2263675.67</v>
      </c>
      <c r="J328" s="104">
        <v>1636324.33</v>
      </c>
      <c r="K328" s="119" t="str">
        <f t="shared" si="6"/>
        <v>00005019390023880240</v>
      </c>
      <c r="L328" s="107" t="s">
        <v>472</v>
      </c>
    </row>
    <row r="329" spans="1:12" s="85" customFormat="1" ht="12.75">
      <c r="A329" s="80" t="s">
        <v>139</v>
      </c>
      <c r="B329" s="79" t="s">
        <v>7</v>
      </c>
      <c r="C329" s="122" t="s">
        <v>70</v>
      </c>
      <c r="D329" s="126" t="s">
        <v>424</v>
      </c>
      <c r="E329" s="151" t="s">
        <v>470</v>
      </c>
      <c r="F329" s="155"/>
      <c r="G329" s="123" t="s">
        <v>140</v>
      </c>
      <c r="H329" s="81">
        <v>3900000</v>
      </c>
      <c r="I329" s="82">
        <v>2263675.67</v>
      </c>
      <c r="J329" s="83">
        <f>IF(IF(H329="",0,H329)=0,0,(IF(H329&gt;0,IF(I329&gt;H329,0,H329-I329),IF(I329&gt;H329,H329-I329,0))))</f>
        <v>1636324.33</v>
      </c>
      <c r="K329" s="119" t="str">
        <f t="shared" si="6"/>
        <v>00005019390023880244</v>
      </c>
      <c r="L329" s="84" t="str">
        <f>C329&amp;D329&amp;E329&amp;F329&amp;G329</f>
        <v>00005019390023880244</v>
      </c>
    </row>
    <row r="330" spans="1:12" ht="45">
      <c r="A330" s="100" t="s">
        <v>473</v>
      </c>
      <c r="B330" s="101" t="s">
        <v>7</v>
      </c>
      <c r="C330" s="102" t="s">
        <v>70</v>
      </c>
      <c r="D330" s="125" t="s">
        <v>424</v>
      </c>
      <c r="E330" s="148" t="s">
        <v>475</v>
      </c>
      <c r="F330" s="154"/>
      <c r="G330" s="130" t="s">
        <v>70</v>
      </c>
      <c r="H330" s="97">
        <v>362600</v>
      </c>
      <c r="I330" s="103">
        <v>245634.67</v>
      </c>
      <c r="J330" s="104">
        <v>116965.33</v>
      </c>
      <c r="K330" s="119" t="str">
        <f t="shared" si="6"/>
        <v>00005019390029160000</v>
      </c>
      <c r="L330" s="107" t="s">
        <v>474</v>
      </c>
    </row>
    <row r="331" spans="1:12" ht="22.5">
      <c r="A331" s="100" t="s">
        <v>134</v>
      </c>
      <c r="B331" s="101" t="s">
        <v>7</v>
      </c>
      <c r="C331" s="102" t="s">
        <v>70</v>
      </c>
      <c r="D331" s="125" t="s">
        <v>424</v>
      </c>
      <c r="E331" s="148" t="s">
        <v>475</v>
      </c>
      <c r="F331" s="154"/>
      <c r="G331" s="130" t="s">
        <v>7</v>
      </c>
      <c r="H331" s="97">
        <v>362600</v>
      </c>
      <c r="I331" s="103">
        <v>245634.67</v>
      </c>
      <c r="J331" s="104">
        <v>116965.33</v>
      </c>
      <c r="K331" s="119" t="str">
        <f t="shared" si="6"/>
        <v>00005019390029160200</v>
      </c>
      <c r="L331" s="107" t="s">
        <v>476</v>
      </c>
    </row>
    <row r="332" spans="1:12" ht="22.5">
      <c r="A332" s="100" t="s">
        <v>136</v>
      </c>
      <c r="B332" s="101" t="s">
        <v>7</v>
      </c>
      <c r="C332" s="102" t="s">
        <v>70</v>
      </c>
      <c r="D332" s="125" t="s">
        <v>424</v>
      </c>
      <c r="E332" s="148" t="s">
        <v>475</v>
      </c>
      <c r="F332" s="154"/>
      <c r="G332" s="130" t="s">
        <v>138</v>
      </c>
      <c r="H332" s="97">
        <v>362600</v>
      </c>
      <c r="I332" s="103">
        <v>245634.67</v>
      </c>
      <c r="J332" s="104">
        <v>116965.33</v>
      </c>
      <c r="K332" s="119" t="str">
        <f t="shared" si="6"/>
        <v>00005019390029160240</v>
      </c>
      <c r="L332" s="107" t="s">
        <v>477</v>
      </c>
    </row>
    <row r="333" spans="1:12" s="85" customFormat="1" ht="12.75">
      <c r="A333" s="80" t="s">
        <v>139</v>
      </c>
      <c r="B333" s="79" t="s">
        <v>7</v>
      </c>
      <c r="C333" s="122" t="s">
        <v>70</v>
      </c>
      <c r="D333" s="126" t="s">
        <v>424</v>
      </c>
      <c r="E333" s="151" t="s">
        <v>475</v>
      </c>
      <c r="F333" s="155"/>
      <c r="G333" s="123" t="s">
        <v>140</v>
      </c>
      <c r="H333" s="81">
        <v>362600</v>
      </c>
      <c r="I333" s="82">
        <v>245634.67</v>
      </c>
      <c r="J333" s="83">
        <f>IF(IF(H333="",0,H333)=0,0,(IF(H333&gt;0,IF(I333&gt;H333,0,H333-I333),IF(I333&gt;H333,H333-I333,0))))</f>
        <v>116965.33</v>
      </c>
      <c r="K333" s="119" t="str">
        <f t="shared" si="6"/>
        <v>00005019390029160244</v>
      </c>
      <c r="L333" s="84" t="str">
        <f>C333&amp;D333&amp;E333&amp;F333&amp;G333</f>
        <v>00005019390029160244</v>
      </c>
    </row>
    <row r="334" spans="1:12" ht="22.5">
      <c r="A334" s="100" t="s">
        <v>478</v>
      </c>
      <c r="B334" s="101" t="s">
        <v>7</v>
      </c>
      <c r="C334" s="102" t="s">
        <v>70</v>
      </c>
      <c r="D334" s="125" t="s">
        <v>424</v>
      </c>
      <c r="E334" s="148" t="s">
        <v>480</v>
      </c>
      <c r="F334" s="154"/>
      <c r="G334" s="130" t="s">
        <v>70</v>
      </c>
      <c r="H334" s="97">
        <v>132000</v>
      </c>
      <c r="I334" s="103">
        <v>57226.34</v>
      </c>
      <c r="J334" s="104">
        <v>74773.66</v>
      </c>
      <c r="K334" s="119" t="str">
        <f t="shared" si="6"/>
        <v>00005019390029180000</v>
      </c>
      <c r="L334" s="107" t="s">
        <v>479</v>
      </c>
    </row>
    <row r="335" spans="1:12" ht="22.5">
      <c r="A335" s="100" t="s">
        <v>134</v>
      </c>
      <c r="B335" s="101" t="s">
        <v>7</v>
      </c>
      <c r="C335" s="102" t="s">
        <v>70</v>
      </c>
      <c r="D335" s="125" t="s">
        <v>424</v>
      </c>
      <c r="E335" s="148" t="s">
        <v>480</v>
      </c>
      <c r="F335" s="154"/>
      <c r="G335" s="130" t="s">
        <v>7</v>
      </c>
      <c r="H335" s="97">
        <v>132000</v>
      </c>
      <c r="I335" s="103">
        <v>57226.34</v>
      </c>
      <c r="J335" s="104">
        <v>74773.66</v>
      </c>
      <c r="K335" s="119" t="str">
        <f t="shared" si="6"/>
        <v>00005019390029180200</v>
      </c>
      <c r="L335" s="107" t="s">
        <v>481</v>
      </c>
    </row>
    <row r="336" spans="1:12" ht="22.5">
      <c r="A336" s="100" t="s">
        <v>136</v>
      </c>
      <c r="B336" s="101" t="s">
        <v>7</v>
      </c>
      <c r="C336" s="102" t="s">
        <v>70</v>
      </c>
      <c r="D336" s="125" t="s">
        <v>424</v>
      </c>
      <c r="E336" s="148" t="s">
        <v>480</v>
      </c>
      <c r="F336" s="154"/>
      <c r="G336" s="130" t="s">
        <v>138</v>
      </c>
      <c r="H336" s="97">
        <v>132000</v>
      </c>
      <c r="I336" s="103">
        <v>57226.34</v>
      </c>
      <c r="J336" s="104">
        <v>74773.66</v>
      </c>
      <c r="K336" s="119" t="str">
        <f t="shared" si="6"/>
        <v>00005019390029180240</v>
      </c>
      <c r="L336" s="107" t="s">
        <v>482</v>
      </c>
    </row>
    <row r="337" spans="1:12" s="85" customFormat="1" ht="12.75">
      <c r="A337" s="80" t="s">
        <v>139</v>
      </c>
      <c r="B337" s="79" t="s">
        <v>7</v>
      </c>
      <c r="C337" s="122" t="s">
        <v>70</v>
      </c>
      <c r="D337" s="126" t="s">
        <v>424</v>
      </c>
      <c r="E337" s="151" t="s">
        <v>480</v>
      </c>
      <c r="F337" s="155"/>
      <c r="G337" s="123" t="s">
        <v>140</v>
      </c>
      <c r="H337" s="81">
        <v>132000</v>
      </c>
      <c r="I337" s="82">
        <v>57226.34</v>
      </c>
      <c r="J337" s="83">
        <f>IF(IF(H337="",0,H337)=0,0,(IF(H337&gt;0,IF(I337&gt;H337,0,H337-I337),IF(I337&gt;H337,H337-I337,0))))</f>
        <v>74773.66</v>
      </c>
      <c r="K337" s="119" t="str">
        <f t="shared" si="6"/>
        <v>00005019390029180244</v>
      </c>
      <c r="L337" s="84" t="str">
        <f>C337&amp;D337&amp;E337&amp;F337&amp;G337</f>
        <v>00005019390029180244</v>
      </c>
    </row>
    <row r="338" spans="1:12" ht="22.5">
      <c r="A338" s="100" t="s">
        <v>483</v>
      </c>
      <c r="B338" s="101" t="s">
        <v>7</v>
      </c>
      <c r="C338" s="102" t="s">
        <v>70</v>
      </c>
      <c r="D338" s="125" t="s">
        <v>424</v>
      </c>
      <c r="E338" s="148" t="s">
        <v>485</v>
      </c>
      <c r="F338" s="154"/>
      <c r="G338" s="130" t="s">
        <v>70</v>
      </c>
      <c r="H338" s="97">
        <v>5000000</v>
      </c>
      <c r="I338" s="103">
        <v>1071581.17</v>
      </c>
      <c r="J338" s="104">
        <v>3928418.83</v>
      </c>
      <c r="K338" s="119" t="str">
        <f t="shared" si="6"/>
        <v>00005019390029200000</v>
      </c>
      <c r="L338" s="107" t="s">
        <v>484</v>
      </c>
    </row>
    <row r="339" spans="1:12" ht="22.5">
      <c r="A339" s="100" t="s">
        <v>334</v>
      </c>
      <c r="B339" s="101" t="s">
        <v>7</v>
      </c>
      <c r="C339" s="102" t="s">
        <v>70</v>
      </c>
      <c r="D339" s="125" t="s">
        <v>424</v>
      </c>
      <c r="E339" s="148" t="s">
        <v>485</v>
      </c>
      <c r="F339" s="154"/>
      <c r="G339" s="130" t="s">
        <v>336</v>
      </c>
      <c r="H339" s="97">
        <v>5000000</v>
      </c>
      <c r="I339" s="103">
        <v>1071581.17</v>
      </c>
      <c r="J339" s="104">
        <v>3928418.83</v>
      </c>
      <c r="K339" s="119" t="str">
        <f t="shared" si="6"/>
        <v>00005019390029200400</v>
      </c>
      <c r="L339" s="107" t="s">
        <v>486</v>
      </c>
    </row>
    <row r="340" spans="1:12" ht="12.75">
      <c r="A340" s="100" t="s">
        <v>337</v>
      </c>
      <c r="B340" s="101" t="s">
        <v>7</v>
      </c>
      <c r="C340" s="102" t="s">
        <v>70</v>
      </c>
      <c r="D340" s="125" t="s">
        <v>424</v>
      </c>
      <c r="E340" s="148" t="s">
        <v>485</v>
      </c>
      <c r="F340" s="154"/>
      <c r="G340" s="130" t="s">
        <v>339</v>
      </c>
      <c r="H340" s="97">
        <v>5000000</v>
      </c>
      <c r="I340" s="103">
        <v>1071581.17</v>
      </c>
      <c r="J340" s="104">
        <v>3928418.83</v>
      </c>
      <c r="K340" s="119" t="str">
        <f t="shared" si="6"/>
        <v>00005019390029200410</v>
      </c>
      <c r="L340" s="107" t="s">
        <v>487</v>
      </c>
    </row>
    <row r="341" spans="1:12" s="85" customFormat="1" ht="33.75">
      <c r="A341" s="80" t="s">
        <v>459</v>
      </c>
      <c r="B341" s="79" t="s">
        <v>7</v>
      </c>
      <c r="C341" s="122" t="s">
        <v>70</v>
      </c>
      <c r="D341" s="126" t="s">
        <v>424</v>
      </c>
      <c r="E341" s="151" t="s">
        <v>485</v>
      </c>
      <c r="F341" s="155"/>
      <c r="G341" s="123" t="s">
        <v>460</v>
      </c>
      <c r="H341" s="81">
        <v>5000000</v>
      </c>
      <c r="I341" s="82">
        <v>1071581.17</v>
      </c>
      <c r="J341" s="83">
        <f>IF(IF(H341="",0,H341)=0,0,(IF(H341&gt;0,IF(I341&gt;H341,0,H341-I341),IF(I341&gt;H341,H341-I341,0))))</f>
        <v>3928418.83</v>
      </c>
      <c r="K341" s="119" t="str">
        <f t="shared" si="6"/>
        <v>00005019390029200412</v>
      </c>
      <c r="L341" s="84" t="str">
        <f>C341&amp;D341&amp;E341&amp;F341&amp;G341</f>
        <v>00005019390029200412</v>
      </c>
    </row>
    <row r="342" spans="1:12" ht="12.75">
      <c r="A342" s="100" t="s">
        <v>263</v>
      </c>
      <c r="B342" s="101" t="s">
        <v>7</v>
      </c>
      <c r="C342" s="102" t="s">
        <v>70</v>
      </c>
      <c r="D342" s="125" t="s">
        <v>424</v>
      </c>
      <c r="E342" s="148" t="s">
        <v>265</v>
      </c>
      <c r="F342" s="154"/>
      <c r="G342" s="130" t="s">
        <v>70</v>
      </c>
      <c r="H342" s="97">
        <v>1376063.36</v>
      </c>
      <c r="I342" s="103">
        <v>957538.43</v>
      </c>
      <c r="J342" s="104">
        <v>418524.93</v>
      </c>
      <c r="K342" s="119" t="str">
        <f t="shared" si="6"/>
        <v>00005019390099990000</v>
      </c>
      <c r="L342" s="107" t="s">
        <v>488</v>
      </c>
    </row>
    <row r="343" spans="1:12" ht="22.5">
      <c r="A343" s="100" t="s">
        <v>134</v>
      </c>
      <c r="B343" s="101" t="s">
        <v>7</v>
      </c>
      <c r="C343" s="102" t="s">
        <v>70</v>
      </c>
      <c r="D343" s="125" t="s">
        <v>424</v>
      </c>
      <c r="E343" s="148" t="s">
        <v>265</v>
      </c>
      <c r="F343" s="154"/>
      <c r="G343" s="130" t="s">
        <v>7</v>
      </c>
      <c r="H343" s="97">
        <v>729974.31</v>
      </c>
      <c r="I343" s="103">
        <v>311449.84</v>
      </c>
      <c r="J343" s="104">
        <v>418524.47</v>
      </c>
      <c r="K343" s="119" t="str">
        <f t="shared" si="6"/>
        <v>00005019390099990200</v>
      </c>
      <c r="L343" s="107" t="s">
        <v>489</v>
      </c>
    </row>
    <row r="344" spans="1:12" ht="22.5">
      <c r="A344" s="100" t="s">
        <v>136</v>
      </c>
      <c r="B344" s="101" t="s">
        <v>7</v>
      </c>
      <c r="C344" s="102" t="s">
        <v>70</v>
      </c>
      <c r="D344" s="125" t="s">
        <v>424</v>
      </c>
      <c r="E344" s="148" t="s">
        <v>265</v>
      </c>
      <c r="F344" s="154"/>
      <c r="G344" s="130" t="s">
        <v>138</v>
      </c>
      <c r="H344" s="97">
        <v>729974.31</v>
      </c>
      <c r="I344" s="103">
        <v>311449.84</v>
      </c>
      <c r="J344" s="104">
        <v>418524.47</v>
      </c>
      <c r="K344" s="119" t="str">
        <f t="shared" si="6"/>
        <v>00005019390099990240</v>
      </c>
      <c r="L344" s="107" t="s">
        <v>490</v>
      </c>
    </row>
    <row r="345" spans="1:12" s="85" customFormat="1" ht="12.75">
      <c r="A345" s="80" t="s">
        <v>139</v>
      </c>
      <c r="B345" s="79" t="s">
        <v>7</v>
      </c>
      <c r="C345" s="122" t="s">
        <v>70</v>
      </c>
      <c r="D345" s="126" t="s">
        <v>424</v>
      </c>
      <c r="E345" s="151" t="s">
        <v>265</v>
      </c>
      <c r="F345" s="155"/>
      <c r="G345" s="123" t="s">
        <v>140</v>
      </c>
      <c r="H345" s="81">
        <v>729974.31</v>
      </c>
      <c r="I345" s="82">
        <v>311449.84</v>
      </c>
      <c r="J345" s="83">
        <f>IF(IF(H345="",0,H345)=0,0,(IF(H345&gt;0,IF(I345&gt;H345,0,H345-I345),IF(I345&gt;H345,H345-I345,0))))</f>
        <v>418524.47</v>
      </c>
      <c r="K345" s="119" t="str">
        <f t="shared" si="6"/>
        <v>00005019390099990244</v>
      </c>
      <c r="L345" s="84" t="str">
        <f>C345&amp;D345&amp;E345&amp;F345&amp;G345</f>
        <v>00005019390099990244</v>
      </c>
    </row>
    <row r="346" spans="1:12" ht="12.75">
      <c r="A346" s="100" t="s">
        <v>172</v>
      </c>
      <c r="B346" s="101" t="s">
        <v>7</v>
      </c>
      <c r="C346" s="102" t="s">
        <v>70</v>
      </c>
      <c r="D346" s="125" t="s">
        <v>424</v>
      </c>
      <c r="E346" s="148" t="s">
        <v>265</v>
      </c>
      <c r="F346" s="154"/>
      <c r="G346" s="130" t="s">
        <v>174</v>
      </c>
      <c r="H346" s="97">
        <v>646089.05</v>
      </c>
      <c r="I346" s="103">
        <v>646088.59</v>
      </c>
      <c r="J346" s="104">
        <v>0.46</v>
      </c>
      <c r="K346" s="119" t="str">
        <f t="shared" si="6"/>
        <v>00005019390099990800</v>
      </c>
      <c r="L346" s="107" t="s">
        <v>491</v>
      </c>
    </row>
    <row r="347" spans="1:12" ht="12.75">
      <c r="A347" s="100" t="s">
        <v>228</v>
      </c>
      <c r="B347" s="101" t="s">
        <v>7</v>
      </c>
      <c r="C347" s="102" t="s">
        <v>70</v>
      </c>
      <c r="D347" s="125" t="s">
        <v>424</v>
      </c>
      <c r="E347" s="148" t="s">
        <v>265</v>
      </c>
      <c r="F347" s="154"/>
      <c r="G347" s="130" t="s">
        <v>230</v>
      </c>
      <c r="H347" s="97">
        <v>546089.05</v>
      </c>
      <c r="I347" s="103">
        <v>546088.59</v>
      </c>
      <c r="J347" s="104">
        <v>0.46</v>
      </c>
      <c r="K347" s="119" t="str">
        <f t="shared" si="6"/>
        <v>00005019390099990830</v>
      </c>
      <c r="L347" s="107" t="s">
        <v>492</v>
      </c>
    </row>
    <row r="348" spans="1:12" s="85" customFormat="1" ht="22.5">
      <c r="A348" s="80" t="s">
        <v>231</v>
      </c>
      <c r="B348" s="79" t="s">
        <v>7</v>
      </c>
      <c r="C348" s="122" t="s">
        <v>70</v>
      </c>
      <c r="D348" s="126" t="s">
        <v>424</v>
      </c>
      <c r="E348" s="151" t="s">
        <v>265</v>
      </c>
      <c r="F348" s="155"/>
      <c r="G348" s="123" t="s">
        <v>232</v>
      </c>
      <c r="H348" s="81">
        <v>546089.05</v>
      </c>
      <c r="I348" s="82">
        <v>546088.59</v>
      </c>
      <c r="J348" s="83">
        <f>IF(IF(H348="",0,H348)=0,0,(IF(H348&gt;0,IF(I348&gt;H348,0,H348-I348),IF(I348&gt;H348,H348-I348,0))))</f>
        <v>0.46</v>
      </c>
      <c r="K348" s="119" t="str">
        <f t="shared" si="6"/>
        <v>00005019390099990831</v>
      </c>
      <c r="L348" s="84" t="str">
        <f>C348&amp;D348&amp;E348&amp;F348&amp;G348</f>
        <v>00005019390099990831</v>
      </c>
    </row>
    <row r="349" spans="1:12" ht="12.75">
      <c r="A349" s="100" t="s">
        <v>233</v>
      </c>
      <c r="B349" s="101" t="s">
        <v>7</v>
      </c>
      <c r="C349" s="102" t="s">
        <v>70</v>
      </c>
      <c r="D349" s="125" t="s">
        <v>424</v>
      </c>
      <c r="E349" s="148" t="s">
        <v>265</v>
      </c>
      <c r="F349" s="154"/>
      <c r="G349" s="130" t="s">
        <v>235</v>
      </c>
      <c r="H349" s="97">
        <v>100000</v>
      </c>
      <c r="I349" s="103">
        <v>100000</v>
      </c>
      <c r="J349" s="104">
        <v>0</v>
      </c>
      <c r="K349" s="119" t="str">
        <f t="shared" si="6"/>
        <v>00005019390099990850</v>
      </c>
      <c r="L349" s="107" t="s">
        <v>493</v>
      </c>
    </row>
    <row r="350" spans="1:12" s="85" customFormat="1" ht="12.75">
      <c r="A350" s="80" t="s">
        <v>240</v>
      </c>
      <c r="B350" s="79" t="s">
        <v>7</v>
      </c>
      <c r="C350" s="122" t="s">
        <v>70</v>
      </c>
      <c r="D350" s="126" t="s">
        <v>424</v>
      </c>
      <c r="E350" s="151" t="s">
        <v>265</v>
      </c>
      <c r="F350" s="155"/>
      <c r="G350" s="123" t="s">
        <v>241</v>
      </c>
      <c r="H350" s="81">
        <v>100000</v>
      </c>
      <c r="I350" s="82">
        <v>100000</v>
      </c>
      <c r="J350" s="83">
        <f>IF(IF(H350="",0,H350)=0,0,(IF(H350&gt;0,IF(I350&gt;H350,0,H350-I350),IF(I350&gt;H350,H350-I350,0))))</f>
        <v>0</v>
      </c>
      <c r="K350" s="119" t="str">
        <f t="shared" si="6"/>
        <v>00005019390099990853</v>
      </c>
      <c r="L350" s="84" t="str">
        <f>C350&amp;D350&amp;E350&amp;F350&amp;G350</f>
        <v>00005019390099990853</v>
      </c>
    </row>
    <row r="351" spans="1:12" ht="12.75">
      <c r="A351" s="100" t="s">
        <v>494</v>
      </c>
      <c r="B351" s="101" t="s">
        <v>7</v>
      </c>
      <c r="C351" s="102" t="s">
        <v>70</v>
      </c>
      <c r="D351" s="125" t="s">
        <v>496</v>
      </c>
      <c r="E351" s="148" t="s">
        <v>120</v>
      </c>
      <c r="F351" s="154"/>
      <c r="G351" s="130" t="s">
        <v>70</v>
      </c>
      <c r="H351" s="97">
        <v>13948349</v>
      </c>
      <c r="I351" s="103">
        <v>1400649.95</v>
      </c>
      <c r="J351" s="104">
        <v>12547699.05</v>
      </c>
      <c r="K351" s="119" t="str">
        <f t="shared" si="6"/>
        <v>00005020000000000000</v>
      </c>
      <c r="L351" s="107" t="s">
        <v>495</v>
      </c>
    </row>
    <row r="352" spans="1:12" ht="22.5">
      <c r="A352" s="100" t="s">
        <v>497</v>
      </c>
      <c r="B352" s="101" t="s">
        <v>7</v>
      </c>
      <c r="C352" s="102" t="s">
        <v>70</v>
      </c>
      <c r="D352" s="125" t="s">
        <v>496</v>
      </c>
      <c r="E352" s="148" t="s">
        <v>499</v>
      </c>
      <c r="F352" s="154"/>
      <c r="G352" s="130" t="s">
        <v>70</v>
      </c>
      <c r="H352" s="97">
        <v>11000000</v>
      </c>
      <c r="I352" s="103">
        <v>0</v>
      </c>
      <c r="J352" s="104">
        <v>11000000</v>
      </c>
      <c r="K352" s="119" t="str">
        <f t="shared" si="6"/>
        <v>00005022000000000000</v>
      </c>
      <c r="L352" s="107" t="s">
        <v>498</v>
      </c>
    </row>
    <row r="353" spans="1:12" ht="33.75">
      <c r="A353" s="100" t="s">
        <v>500</v>
      </c>
      <c r="B353" s="101" t="s">
        <v>7</v>
      </c>
      <c r="C353" s="102" t="s">
        <v>70</v>
      </c>
      <c r="D353" s="125" t="s">
        <v>496</v>
      </c>
      <c r="E353" s="148" t="s">
        <v>502</v>
      </c>
      <c r="F353" s="154"/>
      <c r="G353" s="130" t="s">
        <v>70</v>
      </c>
      <c r="H353" s="97">
        <v>11000000</v>
      </c>
      <c r="I353" s="103">
        <v>0</v>
      </c>
      <c r="J353" s="104">
        <v>11000000</v>
      </c>
      <c r="K353" s="119" t="str">
        <f t="shared" si="6"/>
        <v>00005022000022010000</v>
      </c>
      <c r="L353" s="107" t="s">
        <v>501</v>
      </c>
    </row>
    <row r="354" spans="1:12" ht="22.5">
      <c r="A354" s="100" t="s">
        <v>334</v>
      </c>
      <c r="B354" s="101" t="s">
        <v>7</v>
      </c>
      <c r="C354" s="102" t="s">
        <v>70</v>
      </c>
      <c r="D354" s="125" t="s">
        <v>496</v>
      </c>
      <c r="E354" s="148" t="s">
        <v>502</v>
      </c>
      <c r="F354" s="154"/>
      <c r="G354" s="130" t="s">
        <v>336</v>
      </c>
      <c r="H354" s="97">
        <v>11000000</v>
      </c>
      <c r="I354" s="103">
        <v>0</v>
      </c>
      <c r="J354" s="104">
        <v>11000000</v>
      </c>
      <c r="K354" s="119" t="str">
        <f t="shared" si="6"/>
        <v>00005022000022010400</v>
      </c>
      <c r="L354" s="107" t="s">
        <v>503</v>
      </c>
    </row>
    <row r="355" spans="1:12" ht="12.75">
      <c r="A355" s="100" t="s">
        <v>337</v>
      </c>
      <c r="B355" s="101" t="s">
        <v>7</v>
      </c>
      <c r="C355" s="102" t="s">
        <v>70</v>
      </c>
      <c r="D355" s="125" t="s">
        <v>496</v>
      </c>
      <c r="E355" s="148" t="s">
        <v>502</v>
      </c>
      <c r="F355" s="154"/>
      <c r="G355" s="130" t="s">
        <v>339</v>
      </c>
      <c r="H355" s="97">
        <v>11000000</v>
      </c>
      <c r="I355" s="103">
        <v>0</v>
      </c>
      <c r="J355" s="104">
        <v>11000000</v>
      </c>
      <c r="K355" s="119" t="str">
        <f t="shared" si="6"/>
        <v>00005022000022010410</v>
      </c>
      <c r="L355" s="107" t="s">
        <v>504</v>
      </c>
    </row>
    <row r="356" spans="1:12" s="85" customFormat="1" ht="33.75">
      <c r="A356" s="80" t="s">
        <v>340</v>
      </c>
      <c r="B356" s="79" t="s">
        <v>7</v>
      </c>
      <c r="C356" s="122" t="s">
        <v>70</v>
      </c>
      <c r="D356" s="126" t="s">
        <v>496</v>
      </c>
      <c r="E356" s="151" t="s">
        <v>502</v>
      </c>
      <c r="F356" s="155"/>
      <c r="G356" s="123" t="s">
        <v>341</v>
      </c>
      <c r="H356" s="81">
        <v>11000000</v>
      </c>
      <c r="I356" s="82">
        <v>0</v>
      </c>
      <c r="J356" s="83">
        <f>IF(IF(H356="",0,H356)=0,0,(IF(H356&gt;0,IF(I356&gt;H356,0,H356-I356),IF(I356&gt;H356,H356-I356,0))))</f>
        <v>11000000</v>
      </c>
      <c r="K356" s="119" t="str">
        <f t="shared" si="6"/>
        <v>00005022000022010414</v>
      </c>
      <c r="L356" s="84" t="str">
        <f>C356&amp;D356&amp;E356&amp;F356&amp;G356</f>
        <v>00005022000022010414</v>
      </c>
    </row>
    <row r="357" spans="1:12" ht="33.75">
      <c r="A357" s="100" t="s">
        <v>505</v>
      </c>
      <c r="B357" s="101" t="s">
        <v>7</v>
      </c>
      <c r="C357" s="102" t="s">
        <v>70</v>
      </c>
      <c r="D357" s="125" t="s">
        <v>496</v>
      </c>
      <c r="E357" s="148" t="s">
        <v>507</v>
      </c>
      <c r="F357" s="154"/>
      <c r="G357" s="130" t="s">
        <v>70</v>
      </c>
      <c r="H357" s="97">
        <v>9612</v>
      </c>
      <c r="I357" s="103">
        <v>9612</v>
      </c>
      <c r="J357" s="104">
        <v>0</v>
      </c>
      <c r="K357" s="119" t="str">
        <f t="shared" si="6"/>
        <v>00005023100000000000</v>
      </c>
      <c r="L357" s="107" t="s">
        <v>506</v>
      </c>
    </row>
    <row r="358" spans="1:12" ht="22.5">
      <c r="A358" s="100" t="s">
        <v>508</v>
      </c>
      <c r="B358" s="101" t="s">
        <v>7</v>
      </c>
      <c r="C358" s="102" t="s">
        <v>70</v>
      </c>
      <c r="D358" s="125" t="s">
        <v>496</v>
      </c>
      <c r="E358" s="148" t="s">
        <v>510</v>
      </c>
      <c r="F358" s="154"/>
      <c r="G358" s="130" t="s">
        <v>70</v>
      </c>
      <c r="H358" s="97">
        <v>9612</v>
      </c>
      <c r="I358" s="103">
        <v>9612</v>
      </c>
      <c r="J358" s="104">
        <v>0</v>
      </c>
      <c r="K358" s="119" t="str">
        <f t="shared" si="6"/>
        <v>00005023100013110000</v>
      </c>
      <c r="L358" s="107" t="s">
        <v>509</v>
      </c>
    </row>
    <row r="359" spans="1:12" ht="22.5">
      <c r="A359" s="100" t="s">
        <v>134</v>
      </c>
      <c r="B359" s="101" t="s">
        <v>7</v>
      </c>
      <c r="C359" s="102" t="s">
        <v>70</v>
      </c>
      <c r="D359" s="125" t="s">
        <v>496</v>
      </c>
      <c r="E359" s="148" t="s">
        <v>510</v>
      </c>
      <c r="F359" s="154"/>
      <c r="G359" s="130" t="s">
        <v>7</v>
      </c>
      <c r="H359" s="97">
        <v>9612</v>
      </c>
      <c r="I359" s="103">
        <v>9612</v>
      </c>
      <c r="J359" s="104">
        <v>0</v>
      </c>
      <c r="K359" s="119" t="str">
        <f t="shared" si="6"/>
        <v>00005023100013110200</v>
      </c>
      <c r="L359" s="107" t="s">
        <v>511</v>
      </c>
    </row>
    <row r="360" spans="1:12" ht="22.5">
      <c r="A360" s="100" t="s">
        <v>136</v>
      </c>
      <c r="B360" s="101" t="s">
        <v>7</v>
      </c>
      <c r="C360" s="102" t="s">
        <v>70</v>
      </c>
      <c r="D360" s="125" t="s">
        <v>496</v>
      </c>
      <c r="E360" s="148" t="s">
        <v>510</v>
      </c>
      <c r="F360" s="154"/>
      <c r="G360" s="130" t="s">
        <v>138</v>
      </c>
      <c r="H360" s="97">
        <v>9612</v>
      </c>
      <c r="I360" s="103">
        <v>9612</v>
      </c>
      <c r="J360" s="104">
        <v>0</v>
      </c>
      <c r="K360" s="119" t="str">
        <f t="shared" si="6"/>
        <v>00005023100013110240</v>
      </c>
      <c r="L360" s="107" t="s">
        <v>512</v>
      </c>
    </row>
    <row r="361" spans="1:12" s="85" customFormat="1" ht="12.75">
      <c r="A361" s="80" t="s">
        <v>139</v>
      </c>
      <c r="B361" s="79" t="s">
        <v>7</v>
      </c>
      <c r="C361" s="122" t="s">
        <v>70</v>
      </c>
      <c r="D361" s="126" t="s">
        <v>496</v>
      </c>
      <c r="E361" s="151" t="s">
        <v>510</v>
      </c>
      <c r="F361" s="155"/>
      <c r="G361" s="123" t="s">
        <v>140</v>
      </c>
      <c r="H361" s="81">
        <v>9612</v>
      </c>
      <c r="I361" s="82">
        <v>9612</v>
      </c>
      <c r="J361" s="83">
        <f>IF(IF(H361="",0,H361)=0,0,(IF(H361&gt;0,IF(I361&gt;H361,0,H361-I361),IF(I361&gt;H361,H361-I361,0))))</f>
        <v>0</v>
      </c>
      <c r="K361" s="119" t="str">
        <f t="shared" si="6"/>
        <v>00005023100013110244</v>
      </c>
      <c r="L361" s="84" t="str">
        <f>C361&amp;D361&amp;E361&amp;F361&amp;G361</f>
        <v>00005023100013110244</v>
      </c>
    </row>
    <row r="362" spans="1:12" ht="45">
      <c r="A362" s="100" t="s">
        <v>200</v>
      </c>
      <c r="B362" s="101" t="s">
        <v>7</v>
      </c>
      <c r="C362" s="102" t="s">
        <v>70</v>
      </c>
      <c r="D362" s="125" t="s">
        <v>496</v>
      </c>
      <c r="E362" s="148" t="s">
        <v>202</v>
      </c>
      <c r="F362" s="154"/>
      <c r="G362" s="130" t="s">
        <v>70</v>
      </c>
      <c r="H362" s="97">
        <v>488380</v>
      </c>
      <c r="I362" s="103">
        <v>341061.82</v>
      </c>
      <c r="J362" s="104">
        <v>147318.18</v>
      </c>
      <c r="K362" s="119" t="str">
        <f t="shared" si="6"/>
        <v>00005023300000000000</v>
      </c>
      <c r="L362" s="107" t="s">
        <v>513</v>
      </c>
    </row>
    <row r="363" spans="1:12" ht="22.5">
      <c r="A363" s="100" t="s">
        <v>514</v>
      </c>
      <c r="B363" s="101" t="s">
        <v>7</v>
      </c>
      <c r="C363" s="102" t="s">
        <v>70</v>
      </c>
      <c r="D363" s="125" t="s">
        <v>496</v>
      </c>
      <c r="E363" s="148" t="s">
        <v>516</v>
      </c>
      <c r="F363" s="154"/>
      <c r="G363" s="130" t="s">
        <v>70</v>
      </c>
      <c r="H363" s="97">
        <v>488380</v>
      </c>
      <c r="I363" s="103">
        <v>341061.82</v>
      </c>
      <c r="J363" s="104">
        <v>147318.18</v>
      </c>
      <c r="K363" s="119" t="str">
        <f t="shared" si="6"/>
        <v>00005023300013310000</v>
      </c>
      <c r="L363" s="107" t="s">
        <v>515</v>
      </c>
    </row>
    <row r="364" spans="1:12" ht="56.25">
      <c r="A364" s="100" t="s">
        <v>206</v>
      </c>
      <c r="B364" s="101" t="s">
        <v>7</v>
      </c>
      <c r="C364" s="102" t="s">
        <v>70</v>
      </c>
      <c r="D364" s="125" t="s">
        <v>496</v>
      </c>
      <c r="E364" s="148" t="s">
        <v>516</v>
      </c>
      <c r="F364" s="154"/>
      <c r="G364" s="130" t="s">
        <v>208</v>
      </c>
      <c r="H364" s="97">
        <v>398280</v>
      </c>
      <c r="I364" s="103">
        <v>297405.55</v>
      </c>
      <c r="J364" s="104">
        <v>100874.45</v>
      </c>
      <c r="K364" s="119" t="str">
        <f t="shared" si="6"/>
        <v>00005023300013310100</v>
      </c>
      <c r="L364" s="107" t="s">
        <v>517</v>
      </c>
    </row>
    <row r="365" spans="1:12" ht="12.75">
      <c r="A365" s="100" t="s">
        <v>209</v>
      </c>
      <c r="B365" s="101" t="s">
        <v>7</v>
      </c>
      <c r="C365" s="102" t="s">
        <v>70</v>
      </c>
      <c r="D365" s="125" t="s">
        <v>496</v>
      </c>
      <c r="E365" s="148" t="s">
        <v>516</v>
      </c>
      <c r="F365" s="154"/>
      <c r="G365" s="130" t="s">
        <v>211</v>
      </c>
      <c r="H365" s="97">
        <v>398280</v>
      </c>
      <c r="I365" s="103">
        <v>297405.55</v>
      </c>
      <c r="J365" s="104">
        <v>100874.45</v>
      </c>
      <c r="K365" s="119" t="str">
        <f t="shared" si="6"/>
        <v>00005023300013310110</v>
      </c>
      <c r="L365" s="107" t="s">
        <v>518</v>
      </c>
    </row>
    <row r="366" spans="1:12" s="85" customFormat="1" ht="12.75">
      <c r="A366" s="80" t="s">
        <v>212</v>
      </c>
      <c r="B366" s="79" t="s">
        <v>7</v>
      </c>
      <c r="C366" s="122" t="s">
        <v>70</v>
      </c>
      <c r="D366" s="126" t="s">
        <v>496</v>
      </c>
      <c r="E366" s="151" t="s">
        <v>516</v>
      </c>
      <c r="F366" s="155"/>
      <c r="G366" s="123" t="s">
        <v>213</v>
      </c>
      <c r="H366" s="81">
        <v>305900</v>
      </c>
      <c r="I366" s="82">
        <v>229813.76</v>
      </c>
      <c r="J366" s="83">
        <f>IF(IF(H366="",0,H366)=0,0,(IF(H366&gt;0,IF(I366&gt;H366,0,H366-I366),IF(I366&gt;H366,H366-I366,0))))</f>
        <v>76086.24</v>
      </c>
      <c r="K366" s="119" t="str">
        <f t="shared" si="6"/>
        <v>00005023300013310111</v>
      </c>
      <c r="L366" s="84" t="str">
        <f>C366&amp;D366&amp;E366&amp;F366&amp;G366</f>
        <v>00005023300013310111</v>
      </c>
    </row>
    <row r="367" spans="1:12" s="85" customFormat="1" ht="33.75">
      <c r="A367" s="80" t="s">
        <v>216</v>
      </c>
      <c r="B367" s="79" t="s">
        <v>7</v>
      </c>
      <c r="C367" s="122" t="s">
        <v>70</v>
      </c>
      <c r="D367" s="126" t="s">
        <v>496</v>
      </c>
      <c r="E367" s="151" t="s">
        <v>516</v>
      </c>
      <c r="F367" s="155"/>
      <c r="G367" s="123" t="s">
        <v>217</v>
      </c>
      <c r="H367" s="81">
        <v>92380</v>
      </c>
      <c r="I367" s="82">
        <v>67591.79</v>
      </c>
      <c r="J367" s="83">
        <f>IF(IF(H367="",0,H367)=0,0,(IF(H367&gt;0,IF(I367&gt;H367,0,H367-I367),IF(I367&gt;H367,H367-I367,0))))</f>
        <v>24788.21</v>
      </c>
      <c r="K367" s="119" t="str">
        <f t="shared" si="6"/>
        <v>00005023300013310119</v>
      </c>
      <c r="L367" s="84" t="str">
        <f>C367&amp;D367&amp;E367&amp;F367&amp;G367</f>
        <v>00005023300013310119</v>
      </c>
    </row>
    <row r="368" spans="1:12" ht="22.5">
      <c r="A368" s="100" t="s">
        <v>134</v>
      </c>
      <c r="B368" s="101" t="s">
        <v>7</v>
      </c>
      <c r="C368" s="102" t="s">
        <v>70</v>
      </c>
      <c r="D368" s="125" t="s">
        <v>496</v>
      </c>
      <c r="E368" s="148" t="s">
        <v>516</v>
      </c>
      <c r="F368" s="154"/>
      <c r="G368" s="130" t="s">
        <v>7</v>
      </c>
      <c r="H368" s="97">
        <v>90100</v>
      </c>
      <c r="I368" s="103">
        <v>43656.27</v>
      </c>
      <c r="J368" s="104">
        <v>46443.73</v>
      </c>
      <c r="K368" s="119" t="str">
        <f aca="true" t="shared" si="7" ref="K368:K431">C368&amp;D368&amp;E368&amp;F368&amp;G368</f>
        <v>00005023300013310200</v>
      </c>
      <c r="L368" s="107" t="s">
        <v>519</v>
      </c>
    </row>
    <row r="369" spans="1:12" ht="22.5">
      <c r="A369" s="100" t="s">
        <v>136</v>
      </c>
      <c r="B369" s="101" t="s">
        <v>7</v>
      </c>
      <c r="C369" s="102" t="s">
        <v>70</v>
      </c>
      <c r="D369" s="125" t="s">
        <v>496</v>
      </c>
      <c r="E369" s="148" t="s">
        <v>516</v>
      </c>
      <c r="F369" s="154"/>
      <c r="G369" s="130" t="s">
        <v>138</v>
      </c>
      <c r="H369" s="97">
        <v>90100</v>
      </c>
      <c r="I369" s="103">
        <v>43656.27</v>
      </c>
      <c r="J369" s="104">
        <v>46443.73</v>
      </c>
      <c r="K369" s="119" t="str">
        <f t="shared" si="7"/>
        <v>00005023300013310240</v>
      </c>
      <c r="L369" s="107" t="s">
        <v>520</v>
      </c>
    </row>
    <row r="370" spans="1:12" s="85" customFormat="1" ht="12.75">
      <c r="A370" s="80" t="s">
        <v>139</v>
      </c>
      <c r="B370" s="79" t="s">
        <v>7</v>
      </c>
      <c r="C370" s="122" t="s">
        <v>70</v>
      </c>
      <c r="D370" s="126" t="s">
        <v>496</v>
      </c>
      <c r="E370" s="151" t="s">
        <v>516</v>
      </c>
      <c r="F370" s="155"/>
      <c r="G370" s="123" t="s">
        <v>140</v>
      </c>
      <c r="H370" s="81">
        <v>90100</v>
      </c>
      <c r="I370" s="82">
        <v>43656.27</v>
      </c>
      <c r="J370" s="83">
        <f>IF(IF(H370="",0,H370)=0,0,(IF(H370&gt;0,IF(I370&gt;H370,0,H370-I370),IF(I370&gt;H370,H370-I370,0))))</f>
        <v>46443.73</v>
      </c>
      <c r="K370" s="119" t="str">
        <f t="shared" si="7"/>
        <v>00005023300013310244</v>
      </c>
      <c r="L370" s="84" t="str">
        <f>C370&amp;D370&amp;E370&amp;F370&amp;G370</f>
        <v>00005023300013310244</v>
      </c>
    </row>
    <row r="371" spans="1:12" ht="22.5">
      <c r="A371" s="100" t="s">
        <v>125</v>
      </c>
      <c r="B371" s="101" t="s">
        <v>7</v>
      </c>
      <c r="C371" s="102" t="s">
        <v>70</v>
      </c>
      <c r="D371" s="125" t="s">
        <v>496</v>
      </c>
      <c r="E371" s="148" t="s">
        <v>127</v>
      </c>
      <c r="F371" s="154"/>
      <c r="G371" s="130" t="s">
        <v>70</v>
      </c>
      <c r="H371" s="97">
        <v>2450357</v>
      </c>
      <c r="I371" s="103">
        <v>1049976.13</v>
      </c>
      <c r="J371" s="104">
        <v>1400380.87</v>
      </c>
      <c r="K371" s="119" t="str">
        <f t="shared" si="7"/>
        <v>00005029300000000000</v>
      </c>
      <c r="L371" s="107" t="s">
        <v>521</v>
      </c>
    </row>
    <row r="372" spans="1:12" ht="22.5">
      <c r="A372" s="100" t="s">
        <v>128</v>
      </c>
      <c r="B372" s="101" t="s">
        <v>7</v>
      </c>
      <c r="C372" s="102" t="s">
        <v>70</v>
      </c>
      <c r="D372" s="125" t="s">
        <v>496</v>
      </c>
      <c r="E372" s="148" t="s">
        <v>130</v>
      </c>
      <c r="F372" s="154"/>
      <c r="G372" s="130" t="s">
        <v>70</v>
      </c>
      <c r="H372" s="97">
        <v>2450357</v>
      </c>
      <c r="I372" s="103">
        <v>1049976.13</v>
      </c>
      <c r="J372" s="104">
        <v>1400380.87</v>
      </c>
      <c r="K372" s="119" t="str">
        <f t="shared" si="7"/>
        <v>00005029390000000000</v>
      </c>
      <c r="L372" s="107" t="s">
        <v>522</v>
      </c>
    </row>
    <row r="373" spans="1:12" ht="12.75">
      <c r="A373" s="100" t="s">
        <v>523</v>
      </c>
      <c r="B373" s="101" t="s">
        <v>7</v>
      </c>
      <c r="C373" s="102" t="s">
        <v>70</v>
      </c>
      <c r="D373" s="125" t="s">
        <v>496</v>
      </c>
      <c r="E373" s="148" t="s">
        <v>525</v>
      </c>
      <c r="F373" s="154"/>
      <c r="G373" s="130" t="s">
        <v>70</v>
      </c>
      <c r="H373" s="97">
        <v>802100</v>
      </c>
      <c r="I373" s="103">
        <v>434092.55</v>
      </c>
      <c r="J373" s="104">
        <v>368007.45</v>
      </c>
      <c r="K373" s="119" t="str">
        <f t="shared" si="7"/>
        <v>00005029390029030000</v>
      </c>
      <c r="L373" s="107" t="s">
        <v>524</v>
      </c>
    </row>
    <row r="374" spans="1:12" ht="22.5">
      <c r="A374" s="100" t="s">
        <v>134</v>
      </c>
      <c r="B374" s="101" t="s">
        <v>7</v>
      </c>
      <c r="C374" s="102" t="s">
        <v>70</v>
      </c>
      <c r="D374" s="125" t="s">
        <v>496</v>
      </c>
      <c r="E374" s="148" t="s">
        <v>525</v>
      </c>
      <c r="F374" s="154"/>
      <c r="G374" s="130" t="s">
        <v>7</v>
      </c>
      <c r="H374" s="97">
        <v>607100</v>
      </c>
      <c r="I374" s="103">
        <v>289251.54</v>
      </c>
      <c r="J374" s="104">
        <v>317848.46</v>
      </c>
      <c r="K374" s="119" t="str">
        <f t="shared" si="7"/>
        <v>00005029390029030200</v>
      </c>
      <c r="L374" s="107" t="s">
        <v>526</v>
      </c>
    </row>
    <row r="375" spans="1:12" ht="22.5">
      <c r="A375" s="100" t="s">
        <v>136</v>
      </c>
      <c r="B375" s="101" t="s">
        <v>7</v>
      </c>
      <c r="C375" s="102" t="s">
        <v>70</v>
      </c>
      <c r="D375" s="125" t="s">
        <v>496</v>
      </c>
      <c r="E375" s="148" t="s">
        <v>525</v>
      </c>
      <c r="F375" s="154"/>
      <c r="G375" s="130" t="s">
        <v>138</v>
      </c>
      <c r="H375" s="97">
        <v>607100</v>
      </c>
      <c r="I375" s="103">
        <v>289251.54</v>
      </c>
      <c r="J375" s="104">
        <v>317848.46</v>
      </c>
      <c r="K375" s="119" t="str">
        <f t="shared" si="7"/>
        <v>00005029390029030240</v>
      </c>
      <c r="L375" s="107" t="s">
        <v>527</v>
      </c>
    </row>
    <row r="376" spans="1:12" s="85" customFormat="1" ht="12.75">
      <c r="A376" s="80" t="s">
        <v>139</v>
      </c>
      <c r="B376" s="79" t="s">
        <v>7</v>
      </c>
      <c r="C376" s="122" t="s">
        <v>70</v>
      </c>
      <c r="D376" s="126" t="s">
        <v>496</v>
      </c>
      <c r="E376" s="151" t="s">
        <v>525</v>
      </c>
      <c r="F376" s="155"/>
      <c r="G376" s="123" t="s">
        <v>140</v>
      </c>
      <c r="H376" s="81">
        <v>607100</v>
      </c>
      <c r="I376" s="82">
        <v>289251.54</v>
      </c>
      <c r="J376" s="83">
        <f>IF(IF(H376="",0,H376)=0,0,(IF(H376&gt;0,IF(I376&gt;H376,0,H376-I376),IF(I376&gt;H376,H376-I376,0))))</f>
        <v>317848.46</v>
      </c>
      <c r="K376" s="119" t="str">
        <f t="shared" si="7"/>
        <v>00005029390029030244</v>
      </c>
      <c r="L376" s="84" t="str">
        <f>C376&amp;D376&amp;E376&amp;F376&amp;G376</f>
        <v>00005029390029030244</v>
      </c>
    </row>
    <row r="377" spans="1:12" ht="12.75">
      <c r="A377" s="100" t="s">
        <v>172</v>
      </c>
      <c r="B377" s="101" t="s">
        <v>7</v>
      </c>
      <c r="C377" s="102" t="s">
        <v>70</v>
      </c>
      <c r="D377" s="125" t="s">
        <v>496</v>
      </c>
      <c r="E377" s="148" t="s">
        <v>525</v>
      </c>
      <c r="F377" s="154"/>
      <c r="G377" s="130" t="s">
        <v>174</v>
      </c>
      <c r="H377" s="97">
        <v>195000</v>
      </c>
      <c r="I377" s="103">
        <v>144841.01</v>
      </c>
      <c r="J377" s="104">
        <v>50158.99</v>
      </c>
      <c r="K377" s="119" t="str">
        <f t="shared" si="7"/>
        <v>00005029390029030800</v>
      </c>
      <c r="L377" s="107" t="s">
        <v>528</v>
      </c>
    </row>
    <row r="378" spans="1:12" ht="12.75">
      <c r="A378" s="100" t="s">
        <v>233</v>
      </c>
      <c r="B378" s="101" t="s">
        <v>7</v>
      </c>
      <c r="C378" s="102" t="s">
        <v>70</v>
      </c>
      <c r="D378" s="125" t="s">
        <v>496</v>
      </c>
      <c r="E378" s="148" t="s">
        <v>525</v>
      </c>
      <c r="F378" s="154"/>
      <c r="G378" s="130" t="s">
        <v>235</v>
      </c>
      <c r="H378" s="97">
        <v>195000</v>
      </c>
      <c r="I378" s="103">
        <v>144841.01</v>
      </c>
      <c r="J378" s="104">
        <v>50158.99</v>
      </c>
      <c r="K378" s="119" t="str">
        <f t="shared" si="7"/>
        <v>00005029390029030850</v>
      </c>
      <c r="L378" s="107" t="s">
        <v>529</v>
      </c>
    </row>
    <row r="379" spans="1:12" s="85" customFormat="1" ht="22.5">
      <c r="A379" s="80" t="s">
        <v>236</v>
      </c>
      <c r="B379" s="79" t="s">
        <v>7</v>
      </c>
      <c r="C379" s="122" t="s">
        <v>70</v>
      </c>
      <c r="D379" s="126" t="s">
        <v>496</v>
      </c>
      <c r="E379" s="151" t="s">
        <v>525</v>
      </c>
      <c r="F379" s="155"/>
      <c r="G379" s="123" t="s">
        <v>237</v>
      </c>
      <c r="H379" s="81">
        <v>194954.99</v>
      </c>
      <c r="I379" s="82">
        <v>144796</v>
      </c>
      <c r="J379" s="83">
        <f>IF(IF(H379="",0,H379)=0,0,(IF(H379&gt;0,IF(I379&gt;H379,0,H379-I379),IF(I379&gt;H379,H379-I379,0))))</f>
        <v>50158.99</v>
      </c>
      <c r="K379" s="119" t="str">
        <f t="shared" si="7"/>
        <v>00005029390029030851</v>
      </c>
      <c r="L379" s="84" t="str">
        <f>C379&amp;D379&amp;E379&amp;F379&amp;G379</f>
        <v>00005029390029030851</v>
      </c>
    </row>
    <row r="380" spans="1:12" s="85" customFormat="1" ht="12.75">
      <c r="A380" s="80" t="s">
        <v>240</v>
      </c>
      <c r="B380" s="79" t="s">
        <v>7</v>
      </c>
      <c r="C380" s="122" t="s">
        <v>70</v>
      </c>
      <c r="D380" s="126" t="s">
        <v>496</v>
      </c>
      <c r="E380" s="151" t="s">
        <v>525</v>
      </c>
      <c r="F380" s="155"/>
      <c r="G380" s="123" t="s">
        <v>241</v>
      </c>
      <c r="H380" s="81">
        <v>45.01</v>
      </c>
      <c r="I380" s="82">
        <v>45.01</v>
      </c>
      <c r="J380" s="83">
        <f>IF(IF(H380="",0,H380)=0,0,(IF(H380&gt;0,IF(I380&gt;H380,0,H380-I380),IF(I380&gt;H380,H380-I380,0))))</f>
        <v>0</v>
      </c>
      <c r="K380" s="119" t="str">
        <f t="shared" si="7"/>
        <v>00005029390029030853</v>
      </c>
      <c r="L380" s="84" t="str">
        <f>C380&amp;D380&amp;E380&amp;F380&amp;G380</f>
        <v>00005029390029030853</v>
      </c>
    </row>
    <row r="381" spans="1:12" ht="12.75">
      <c r="A381" s="100" t="s">
        <v>530</v>
      </c>
      <c r="B381" s="101" t="s">
        <v>7</v>
      </c>
      <c r="C381" s="102" t="s">
        <v>70</v>
      </c>
      <c r="D381" s="125" t="s">
        <v>496</v>
      </c>
      <c r="E381" s="148" t="s">
        <v>532</v>
      </c>
      <c r="F381" s="154"/>
      <c r="G381" s="130" t="s">
        <v>70</v>
      </c>
      <c r="H381" s="97">
        <v>95300</v>
      </c>
      <c r="I381" s="103">
        <v>52105.62</v>
      </c>
      <c r="J381" s="104">
        <v>43194.38</v>
      </c>
      <c r="K381" s="119" t="str">
        <f t="shared" si="7"/>
        <v>00005029390029120000</v>
      </c>
      <c r="L381" s="107" t="s">
        <v>531</v>
      </c>
    </row>
    <row r="382" spans="1:12" ht="22.5">
      <c r="A382" s="100" t="s">
        <v>134</v>
      </c>
      <c r="B382" s="101" t="s">
        <v>7</v>
      </c>
      <c r="C382" s="102" t="s">
        <v>70</v>
      </c>
      <c r="D382" s="125" t="s">
        <v>496</v>
      </c>
      <c r="E382" s="148" t="s">
        <v>532</v>
      </c>
      <c r="F382" s="154"/>
      <c r="G382" s="130" t="s">
        <v>7</v>
      </c>
      <c r="H382" s="97">
        <v>95300</v>
      </c>
      <c r="I382" s="103">
        <v>52105.62</v>
      </c>
      <c r="J382" s="104">
        <v>43194.38</v>
      </c>
      <c r="K382" s="119" t="str">
        <f t="shared" si="7"/>
        <v>00005029390029120200</v>
      </c>
      <c r="L382" s="107" t="s">
        <v>533</v>
      </c>
    </row>
    <row r="383" spans="1:12" ht="22.5">
      <c r="A383" s="100" t="s">
        <v>136</v>
      </c>
      <c r="B383" s="101" t="s">
        <v>7</v>
      </c>
      <c r="C383" s="102" t="s">
        <v>70</v>
      </c>
      <c r="D383" s="125" t="s">
        <v>496</v>
      </c>
      <c r="E383" s="148" t="s">
        <v>532</v>
      </c>
      <c r="F383" s="154"/>
      <c r="G383" s="130" t="s">
        <v>138</v>
      </c>
      <c r="H383" s="97">
        <v>95300</v>
      </c>
      <c r="I383" s="103">
        <v>52105.62</v>
      </c>
      <c r="J383" s="104">
        <v>43194.38</v>
      </c>
      <c r="K383" s="119" t="str">
        <f t="shared" si="7"/>
        <v>00005029390029120240</v>
      </c>
      <c r="L383" s="107" t="s">
        <v>534</v>
      </c>
    </row>
    <row r="384" spans="1:12" s="85" customFormat="1" ht="12.75">
      <c r="A384" s="80" t="s">
        <v>139</v>
      </c>
      <c r="B384" s="79" t="s">
        <v>7</v>
      </c>
      <c r="C384" s="122" t="s">
        <v>70</v>
      </c>
      <c r="D384" s="126" t="s">
        <v>496</v>
      </c>
      <c r="E384" s="151" t="s">
        <v>532</v>
      </c>
      <c r="F384" s="155"/>
      <c r="G384" s="123" t="s">
        <v>140</v>
      </c>
      <c r="H384" s="81">
        <v>95300</v>
      </c>
      <c r="I384" s="82">
        <v>52105.62</v>
      </c>
      <c r="J384" s="83">
        <f>IF(IF(H384="",0,H384)=0,0,(IF(H384&gt;0,IF(I384&gt;H384,0,H384-I384),IF(I384&gt;H384,H384-I384,0))))</f>
        <v>43194.38</v>
      </c>
      <c r="K384" s="119" t="str">
        <f t="shared" si="7"/>
        <v>00005029390029120244</v>
      </c>
      <c r="L384" s="84" t="str">
        <f>C384&amp;D384&amp;E384&amp;F384&amp;G384</f>
        <v>00005029390029120244</v>
      </c>
    </row>
    <row r="385" spans="1:12" ht="33.75">
      <c r="A385" s="100" t="s">
        <v>535</v>
      </c>
      <c r="B385" s="101" t="s">
        <v>7</v>
      </c>
      <c r="C385" s="102" t="s">
        <v>70</v>
      </c>
      <c r="D385" s="125" t="s">
        <v>496</v>
      </c>
      <c r="E385" s="148" t="s">
        <v>537</v>
      </c>
      <c r="F385" s="154"/>
      <c r="G385" s="130" t="s">
        <v>70</v>
      </c>
      <c r="H385" s="97">
        <v>1468312</v>
      </c>
      <c r="I385" s="103">
        <v>563777.96</v>
      </c>
      <c r="J385" s="104">
        <v>904534.04</v>
      </c>
      <c r="K385" s="119" t="str">
        <f t="shared" si="7"/>
        <v>00005029390029260000</v>
      </c>
      <c r="L385" s="107" t="s">
        <v>536</v>
      </c>
    </row>
    <row r="386" spans="1:12" ht="12.75">
      <c r="A386" s="100" t="s">
        <v>172</v>
      </c>
      <c r="B386" s="101" t="s">
        <v>7</v>
      </c>
      <c r="C386" s="102" t="s">
        <v>70</v>
      </c>
      <c r="D386" s="125" t="s">
        <v>496</v>
      </c>
      <c r="E386" s="148" t="s">
        <v>537</v>
      </c>
      <c r="F386" s="154"/>
      <c r="G386" s="130" t="s">
        <v>174</v>
      </c>
      <c r="H386" s="97">
        <v>1468312</v>
      </c>
      <c r="I386" s="103">
        <v>563777.96</v>
      </c>
      <c r="J386" s="104">
        <v>904534.04</v>
      </c>
      <c r="K386" s="119" t="str">
        <f t="shared" si="7"/>
        <v>00005029390029260800</v>
      </c>
      <c r="L386" s="107" t="s">
        <v>538</v>
      </c>
    </row>
    <row r="387" spans="1:12" ht="45">
      <c r="A387" s="100" t="s">
        <v>318</v>
      </c>
      <c r="B387" s="101" t="s">
        <v>7</v>
      </c>
      <c r="C387" s="102" t="s">
        <v>70</v>
      </c>
      <c r="D387" s="125" t="s">
        <v>496</v>
      </c>
      <c r="E387" s="148" t="s">
        <v>537</v>
      </c>
      <c r="F387" s="154"/>
      <c r="G387" s="130" t="s">
        <v>320</v>
      </c>
      <c r="H387" s="97">
        <v>1468312</v>
      </c>
      <c r="I387" s="103">
        <v>563777.96</v>
      </c>
      <c r="J387" s="104">
        <v>904534.04</v>
      </c>
      <c r="K387" s="119" t="str">
        <f t="shared" si="7"/>
        <v>00005029390029260810</v>
      </c>
      <c r="L387" s="107" t="s">
        <v>539</v>
      </c>
    </row>
    <row r="388" spans="1:12" s="85" customFormat="1" ht="45">
      <c r="A388" s="80" t="s">
        <v>321</v>
      </c>
      <c r="B388" s="79" t="s">
        <v>7</v>
      </c>
      <c r="C388" s="122" t="s">
        <v>70</v>
      </c>
      <c r="D388" s="126" t="s">
        <v>496</v>
      </c>
      <c r="E388" s="151" t="s">
        <v>537</v>
      </c>
      <c r="F388" s="155"/>
      <c r="G388" s="123" t="s">
        <v>322</v>
      </c>
      <c r="H388" s="81">
        <v>1468312</v>
      </c>
      <c r="I388" s="82">
        <v>563777.96</v>
      </c>
      <c r="J388" s="83">
        <f>IF(IF(H388="",0,H388)=0,0,(IF(H388&gt;0,IF(I388&gt;H388,0,H388-I388),IF(I388&gt;H388,H388-I388,0))))</f>
        <v>904534.04</v>
      </c>
      <c r="K388" s="119" t="str">
        <f t="shared" si="7"/>
        <v>00005029390029260811</v>
      </c>
      <c r="L388" s="84" t="str">
        <f>C388&amp;D388&amp;E388&amp;F388&amp;G388</f>
        <v>00005029390029260811</v>
      </c>
    </row>
    <row r="389" spans="1:12" ht="12.75">
      <c r="A389" s="100" t="s">
        <v>263</v>
      </c>
      <c r="B389" s="101" t="s">
        <v>7</v>
      </c>
      <c r="C389" s="102" t="s">
        <v>70</v>
      </c>
      <c r="D389" s="125" t="s">
        <v>496</v>
      </c>
      <c r="E389" s="148" t="s">
        <v>265</v>
      </c>
      <c r="F389" s="154"/>
      <c r="G389" s="130" t="s">
        <v>70</v>
      </c>
      <c r="H389" s="97">
        <v>84645</v>
      </c>
      <c r="I389" s="103">
        <v>0</v>
      </c>
      <c r="J389" s="104">
        <v>84645</v>
      </c>
      <c r="K389" s="119" t="str">
        <f t="shared" si="7"/>
        <v>00005029390099990000</v>
      </c>
      <c r="L389" s="107" t="s">
        <v>540</v>
      </c>
    </row>
    <row r="390" spans="1:12" ht="22.5">
      <c r="A390" s="100" t="s">
        <v>134</v>
      </c>
      <c r="B390" s="101" t="s">
        <v>7</v>
      </c>
      <c r="C390" s="102" t="s">
        <v>70</v>
      </c>
      <c r="D390" s="125" t="s">
        <v>496</v>
      </c>
      <c r="E390" s="148" t="s">
        <v>265</v>
      </c>
      <c r="F390" s="154"/>
      <c r="G390" s="130" t="s">
        <v>7</v>
      </c>
      <c r="H390" s="97">
        <v>84645</v>
      </c>
      <c r="I390" s="103">
        <v>0</v>
      </c>
      <c r="J390" s="104">
        <v>84645</v>
      </c>
      <c r="K390" s="119" t="str">
        <f t="shared" si="7"/>
        <v>00005029390099990200</v>
      </c>
      <c r="L390" s="107" t="s">
        <v>541</v>
      </c>
    </row>
    <row r="391" spans="1:12" ht="22.5">
      <c r="A391" s="100" t="s">
        <v>136</v>
      </c>
      <c r="B391" s="101" t="s">
        <v>7</v>
      </c>
      <c r="C391" s="102" t="s">
        <v>70</v>
      </c>
      <c r="D391" s="125" t="s">
        <v>496</v>
      </c>
      <c r="E391" s="148" t="s">
        <v>265</v>
      </c>
      <c r="F391" s="154"/>
      <c r="G391" s="130" t="s">
        <v>138</v>
      </c>
      <c r="H391" s="97">
        <v>84645</v>
      </c>
      <c r="I391" s="103">
        <v>0</v>
      </c>
      <c r="J391" s="104">
        <v>84645</v>
      </c>
      <c r="K391" s="119" t="str">
        <f t="shared" si="7"/>
        <v>00005029390099990240</v>
      </c>
      <c r="L391" s="107" t="s">
        <v>542</v>
      </c>
    </row>
    <row r="392" spans="1:12" s="85" customFormat="1" ht="12.75">
      <c r="A392" s="80" t="s">
        <v>139</v>
      </c>
      <c r="B392" s="79" t="s">
        <v>7</v>
      </c>
      <c r="C392" s="122" t="s">
        <v>70</v>
      </c>
      <c r="D392" s="126" t="s">
        <v>496</v>
      </c>
      <c r="E392" s="151" t="s">
        <v>265</v>
      </c>
      <c r="F392" s="155"/>
      <c r="G392" s="123" t="s">
        <v>140</v>
      </c>
      <c r="H392" s="81">
        <v>84645</v>
      </c>
      <c r="I392" s="82">
        <v>0</v>
      </c>
      <c r="J392" s="83">
        <f>IF(IF(H392="",0,H392)=0,0,(IF(H392&gt;0,IF(I392&gt;H392,0,H392-I392),IF(I392&gt;H392,H392-I392,0))))</f>
        <v>84645</v>
      </c>
      <c r="K392" s="119" t="str">
        <f t="shared" si="7"/>
        <v>00005029390099990244</v>
      </c>
      <c r="L392" s="84" t="str">
        <f>C392&amp;D392&amp;E392&amp;F392&amp;G392</f>
        <v>00005029390099990244</v>
      </c>
    </row>
    <row r="393" spans="1:12" ht="12.75">
      <c r="A393" s="100" t="s">
        <v>543</v>
      </c>
      <c r="B393" s="101" t="s">
        <v>7</v>
      </c>
      <c r="C393" s="102" t="s">
        <v>70</v>
      </c>
      <c r="D393" s="125" t="s">
        <v>545</v>
      </c>
      <c r="E393" s="148" t="s">
        <v>120</v>
      </c>
      <c r="F393" s="154"/>
      <c r="G393" s="130" t="s">
        <v>70</v>
      </c>
      <c r="H393" s="97">
        <v>92901951.23</v>
      </c>
      <c r="I393" s="103">
        <v>50477610.1</v>
      </c>
      <c r="J393" s="104">
        <v>42424341.13</v>
      </c>
      <c r="K393" s="119" t="str">
        <f t="shared" si="7"/>
        <v>00005030000000000000</v>
      </c>
      <c r="L393" s="107" t="s">
        <v>544</v>
      </c>
    </row>
    <row r="394" spans="1:12" ht="22.5">
      <c r="A394" s="100" t="s">
        <v>546</v>
      </c>
      <c r="B394" s="101" t="s">
        <v>7</v>
      </c>
      <c r="C394" s="102" t="s">
        <v>70</v>
      </c>
      <c r="D394" s="125" t="s">
        <v>545</v>
      </c>
      <c r="E394" s="148" t="s">
        <v>548</v>
      </c>
      <c r="F394" s="154"/>
      <c r="G394" s="130" t="s">
        <v>70</v>
      </c>
      <c r="H394" s="97">
        <v>56550032</v>
      </c>
      <c r="I394" s="103">
        <v>36126997.2</v>
      </c>
      <c r="J394" s="104">
        <v>20423034.8</v>
      </c>
      <c r="K394" s="119" t="str">
        <f t="shared" si="7"/>
        <v>00005033500000000000</v>
      </c>
      <c r="L394" s="107" t="s">
        <v>547</v>
      </c>
    </row>
    <row r="395" spans="1:12" ht="12.75">
      <c r="A395" s="100" t="s">
        <v>549</v>
      </c>
      <c r="B395" s="101" t="s">
        <v>7</v>
      </c>
      <c r="C395" s="102" t="s">
        <v>70</v>
      </c>
      <c r="D395" s="125" t="s">
        <v>545</v>
      </c>
      <c r="E395" s="148" t="s">
        <v>551</v>
      </c>
      <c r="F395" s="154"/>
      <c r="G395" s="130" t="s">
        <v>70</v>
      </c>
      <c r="H395" s="97">
        <v>17121672</v>
      </c>
      <c r="I395" s="103">
        <v>9935726.2</v>
      </c>
      <c r="J395" s="104">
        <v>7185945.8</v>
      </c>
      <c r="K395" s="119" t="str">
        <f t="shared" si="7"/>
        <v>00005033500013510000</v>
      </c>
      <c r="L395" s="107" t="s">
        <v>550</v>
      </c>
    </row>
    <row r="396" spans="1:12" ht="22.5">
      <c r="A396" s="100" t="s">
        <v>134</v>
      </c>
      <c r="B396" s="101" t="s">
        <v>7</v>
      </c>
      <c r="C396" s="102" t="s">
        <v>70</v>
      </c>
      <c r="D396" s="125" t="s">
        <v>545</v>
      </c>
      <c r="E396" s="148" t="s">
        <v>551</v>
      </c>
      <c r="F396" s="154"/>
      <c r="G396" s="130" t="s">
        <v>7</v>
      </c>
      <c r="H396" s="97">
        <v>16971672</v>
      </c>
      <c r="I396" s="103">
        <v>9930874.2</v>
      </c>
      <c r="J396" s="104">
        <v>7040797.8</v>
      </c>
      <c r="K396" s="119" t="str">
        <f t="shared" si="7"/>
        <v>00005033500013510200</v>
      </c>
      <c r="L396" s="107" t="s">
        <v>552</v>
      </c>
    </row>
    <row r="397" spans="1:12" ht="22.5">
      <c r="A397" s="100" t="s">
        <v>136</v>
      </c>
      <c r="B397" s="101" t="s">
        <v>7</v>
      </c>
      <c r="C397" s="102" t="s">
        <v>70</v>
      </c>
      <c r="D397" s="125" t="s">
        <v>545</v>
      </c>
      <c r="E397" s="148" t="s">
        <v>551</v>
      </c>
      <c r="F397" s="154"/>
      <c r="G397" s="130" t="s">
        <v>138</v>
      </c>
      <c r="H397" s="97">
        <v>16971672</v>
      </c>
      <c r="I397" s="103">
        <v>9930874.2</v>
      </c>
      <c r="J397" s="104">
        <v>7040797.8</v>
      </c>
      <c r="K397" s="119" t="str">
        <f t="shared" si="7"/>
        <v>00005033500013510240</v>
      </c>
      <c r="L397" s="107" t="s">
        <v>553</v>
      </c>
    </row>
    <row r="398" spans="1:12" s="85" customFormat="1" ht="12.75">
      <c r="A398" s="80" t="s">
        <v>139</v>
      </c>
      <c r="B398" s="79" t="s">
        <v>7</v>
      </c>
      <c r="C398" s="122" t="s">
        <v>70</v>
      </c>
      <c r="D398" s="126" t="s">
        <v>545</v>
      </c>
      <c r="E398" s="151" t="s">
        <v>551</v>
      </c>
      <c r="F398" s="155"/>
      <c r="G398" s="123" t="s">
        <v>140</v>
      </c>
      <c r="H398" s="81">
        <v>16971672</v>
      </c>
      <c r="I398" s="82">
        <v>9930874.2</v>
      </c>
      <c r="J398" s="83">
        <f>IF(IF(H398="",0,H398)=0,0,(IF(H398&gt;0,IF(I398&gt;H398,0,H398-I398),IF(I398&gt;H398,H398-I398,0))))</f>
        <v>7040797.8</v>
      </c>
      <c r="K398" s="119" t="str">
        <f t="shared" si="7"/>
        <v>00005033500013510244</v>
      </c>
      <c r="L398" s="84" t="str">
        <f>C398&amp;D398&amp;E398&amp;F398&amp;G398</f>
        <v>00005033500013510244</v>
      </c>
    </row>
    <row r="399" spans="1:12" ht="12.75">
      <c r="A399" s="100" t="s">
        <v>172</v>
      </c>
      <c r="B399" s="101" t="s">
        <v>7</v>
      </c>
      <c r="C399" s="102" t="s">
        <v>70</v>
      </c>
      <c r="D399" s="125" t="s">
        <v>545</v>
      </c>
      <c r="E399" s="148" t="s">
        <v>551</v>
      </c>
      <c r="F399" s="154"/>
      <c r="G399" s="130" t="s">
        <v>174</v>
      </c>
      <c r="H399" s="97">
        <v>150000</v>
      </c>
      <c r="I399" s="103">
        <v>4852</v>
      </c>
      <c r="J399" s="104">
        <v>145148</v>
      </c>
      <c r="K399" s="119" t="str">
        <f t="shared" si="7"/>
        <v>00005033500013510800</v>
      </c>
      <c r="L399" s="107" t="s">
        <v>554</v>
      </c>
    </row>
    <row r="400" spans="1:12" ht="12.75">
      <c r="A400" s="100" t="s">
        <v>233</v>
      </c>
      <c r="B400" s="101" t="s">
        <v>7</v>
      </c>
      <c r="C400" s="102" t="s">
        <v>70</v>
      </c>
      <c r="D400" s="125" t="s">
        <v>545</v>
      </c>
      <c r="E400" s="148" t="s">
        <v>551</v>
      </c>
      <c r="F400" s="154"/>
      <c r="G400" s="130" t="s">
        <v>235</v>
      </c>
      <c r="H400" s="97">
        <v>150000</v>
      </c>
      <c r="I400" s="103">
        <v>4852</v>
      </c>
      <c r="J400" s="104">
        <v>145148</v>
      </c>
      <c r="K400" s="119" t="str">
        <f t="shared" si="7"/>
        <v>00005033500013510850</v>
      </c>
      <c r="L400" s="107" t="s">
        <v>555</v>
      </c>
    </row>
    <row r="401" spans="1:12" s="85" customFormat="1" ht="22.5">
      <c r="A401" s="80" t="s">
        <v>236</v>
      </c>
      <c r="B401" s="79" t="s">
        <v>7</v>
      </c>
      <c r="C401" s="122" t="s">
        <v>70</v>
      </c>
      <c r="D401" s="126" t="s">
        <v>545</v>
      </c>
      <c r="E401" s="151" t="s">
        <v>551</v>
      </c>
      <c r="F401" s="155"/>
      <c r="G401" s="123" t="s">
        <v>237</v>
      </c>
      <c r="H401" s="81">
        <v>20000</v>
      </c>
      <c r="I401" s="82">
        <v>4852</v>
      </c>
      <c r="J401" s="83">
        <f>IF(IF(H401="",0,H401)=0,0,(IF(H401&gt;0,IF(I401&gt;H401,0,H401-I401),IF(I401&gt;H401,H401-I401,0))))</f>
        <v>15148</v>
      </c>
      <c r="K401" s="119" t="str">
        <f t="shared" si="7"/>
        <v>00005033500013510851</v>
      </c>
      <c r="L401" s="84" t="str">
        <f>C401&amp;D401&amp;E401&amp;F401&amp;G401</f>
        <v>00005033500013510851</v>
      </c>
    </row>
    <row r="402" spans="1:12" s="85" customFormat="1" ht="12.75">
      <c r="A402" s="80" t="s">
        <v>240</v>
      </c>
      <c r="B402" s="79" t="s">
        <v>7</v>
      </c>
      <c r="C402" s="122" t="s">
        <v>70</v>
      </c>
      <c r="D402" s="126" t="s">
        <v>545</v>
      </c>
      <c r="E402" s="151" t="s">
        <v>551</v>
      </c>
      <c r="F402" s="155"/>
      <c r="G402" s="123" t="s">
        <v>241</v>
      </c>
      <c r="H402" s="81">
        <v>130000</v>
      </c>
      <c r="I402" s="82">
        <v>0</v>
      </c>
      <c r="J402" s="83">
        <f>IF(IF(H402="",0,H402)=0,0,(IF(H402&gt;0,IF(I402&gt;H402,0,H402-I402),IF(I402&gt;H402,H402-I402,0))))</f>
        <v>130000</v>
      </c>
      <c r="K402" s="119" t="str">
        <f t="shared" si="7"/>
        <v>00005033500013510853</v>
      </c>
      <c r="L402" s="84" t="str">
        <f>C402&amp;D402&amp;E402&amp;F402&amp;G402</f>
        <v>00005033500013510853</v>
      </c>
    </row>
    <row r="403" spans="1:12" ht="12.75">
      <c r="A403" s="100" t="s">
        <v>556</v>
      </c>
      <c r="B403" s="101" t="s">
        <v>7</v>
      </c>
      <c r="C403" s="102" t="s">
        <v>70</v>
      </c>
      <c r="D403" s="125" t="s">
        <v>545</v>
      </c>
      <c r="E403" s="148" t="s">
        <v>558</v>
      </c>
      <c r="F403" s="154"/>
      <c r="G403" s="130" t="s">
        <v>70</v>
      </c>
      <c r="H403" s="97">
        <v>313700</v>
      </c>
      <c r="I403" s="103">
        <v>284419.36</v>
      </c>
      <c r="J403" s="104">
        <v>29280.64</v>
      </c>
      <c r="K403" s="119" t="str">
        <f t="shared" si="7"/>
        <v>00005033500013520000</v>
      </c>
      <c r="L403" s="107" t="s">
        <v>557</v>
      </c>
    </row>
    <row r="404" spans="1:12" ht="22.5">
      <c r="A404" s="100" t="s">
        <v>134</v>
      </c>
      <c r="B404" s="101" t="s">
        <v>7</v>
      </c>
      <c r="C404" s="102" t="s">
        <v>70</v>
      </c>
      <c r="D404" s="125" t="s">
        <v>545</v>
      </c>
      <c r="E404" s="148" t="s">
        <v>558</v>
      </c>
      <c r="F404" s="154"/>
      <c r="G404" s="130" t="s">
        <v>7</v>
      </c>
      <c r="H404" s="97">
        <v>313700</v>
      </c>
      <c r="I404" s="103">
        <v>284419.36</v>
      </c>
      <c r="J404" s="104">
        <v>29280.64</v>
      </c>
      <c r="K404" s="119" t="str">
        <f t="shared" si="7"/>
        <v>00005033500013520200</v>
      </c>
      <c r="L404" s="107" t="s">
        <v>559</v>
      </c>
    </row>
    <row r="405" spans="1:12" ht="22.5">
      <c r="A405" s="100" t="s">
        <v>136</v>
      </c>
      <c r="B405" s="101" t="s">
        <v>7</v>
      </c>
      <c r="C405" s="102" t="s">
        <v>70</v>
      </c>
      <c r="D405" s="125" t="s">
        <v>545</v>
      </c>
      <c r="E405" s="148" t="s">
        <v>558</v>
      </c>
      <c r="F405" s="154"/>
      <c r="G405" s="130" t="s">
        <v>138</v>
      </c>
      <c r="H405" s="97">
        <v>313700</v>
      </c>
      <c r="I405" s="103">
        <v>284419.36</v>
      </c>
      <c r="J405" s="104">
        <v>29280.64</v>
      </c>
      <c r="K405" s="119" t="str">
        <f t="shared" si="7"/>
        <v>00005033500013520240</v>
      </c>
      <c r="L405" s="107" t="s">
        <v>560</v>
      </c>
    </row>
    <row r="406" spans="1:12" s="85" customFormat="1" ht="12.75">
      <c r="A406" s="80" t="s">
        <v>139</v>
      </c>
      <c r="B406" s="79" t="s">
        <v>7</v>
      </c>
      <c r="C406" s="122" t="s">
        <v>70</v>
      </c>
      <c r="D406" s="126" t="s">
        <v>545</v>
      </c>
      <c r="E406" s="151" t="s">
        <v>558</v>
      </c>
      <c r="F406" s="155"/>
      <c r="G406" s="123" t="s">
        <v>140</v>
      </c>
      <c r="H406" s="81">
        <v>313700</v>
      </c>
      <c r="I406" s="82">
        <v>284419.36</v>
      </c>
      <c r="J406" s="83">
        <f>IF(IF(H406="",0,H406)=0,0,(IF(H406&gt;0,IF(I406&gt;H406,0,H406-I406),IF(I406&gt;H406,H406-I406,0))))</f>
        <v>29280.64</v>
      </c>
      <c r="K406" s="119" t="str">
        <f t="shared" si="7"/>
        <v>00005033500013520244</v>
      </c>
      <c r="L406" s="84" t="str">
        <f>C406&amp;D406&amp;E406&amp;F406&amp;G406</f>
        <v>00005033500013520244</v>
      </c>
    </row>
    <row r="407" spans="1:12" ht="12.75">
      <c r="A407" s="100" t="s">
        <v>561</v>
      </c>
      <c r="B407" s="101" t="s">
        <v>7</v>
      </c>
      <c r="C407" s="102" t="s">
        <v>70</v>
      </c>
      <c r="D407" s="125" t="s">
        <v>545</v>
      </c>
      <c r="E407" s="148" t="s">
        <v>563</v>
      </c>
      <c r="F407" s="154"/>
      <c r="G407" s="130" t="s">
        <v>70</v>
      </c>
      <c r="H407" s="97">
        <v>34000000</v>
      </c>
      <c r="I407" s="103">
        <v>22710298.64</v>
      </c>
      <c r="J407" s="104">
        <v>11289701.36</v>
      </c>
      <c r="K407" s="119" t="str">
        <f t="shared" si="7"/>
        <v>00005033500013530000</v>
      </c>
      <c r="L407" s="107" t="s">
        <v>562</v>
      </c>
    </row>
    <row r="408" spans="1:12" ht="22.5">
      <c r="A408" s="100" t="s">
        <v>134</v>
      </c>
      <c r="B408" s="101" t="s">
        <v>7</v>
      </c>
      <c r="C408" s="102" t="s">
        <v>70</v>
      </c>
      <c r="D408" s="125" t="s">
        <v>545</v>
      </c>
      <c r="E408" s="148" t="s">
        <v>563</v>
      </c>
      <c r="F408" s="154"/>
      <c r="G408" s="130" t="s">
        <v>7</v>
      </c>
      <c r="H408" s="97">
        <v>33900000</v>
      </c>
      <c r="I408" s="103">
        <v>22694700.64</v>
      </c>
      <c r="J408" s="104">
        <v>11205299.36</v>
      </c>
      <c r="K408" s="119" t="str">
        <f t="shared" si="7"/>
        <v>00005033500013530200</v>
      </c>
      <c r="L408" s="107" t="s">
        <v>564</v>
      </c>
    </row>
    <row r="409" spans="1:12" ht="22.5">
      <c r="A409" s="100" t="s">
        <v>136</v>
      </c>
      <c r="B409" s="101" t="s">
        <v>7</v>
      </c>
      <c r="C409" s="102" t="s">
        <v>70</v>
      </c>
      <c r="D409" s="125" t="s">
        <v>545</v>
      </c>
      <c r="E409" s="148" t="s">
        <v>563</v>
      </c>
      <c r="F409" s="154"/>
      <c r="G409" s="130" t="s">
        <v>138</v>
      </c>
      <c r="H409" s="97">
        <v>33900000</v>
      </c>
      <c r="I409" s="103">
        <v>22694700.64</v>
      </c>
      <c r="J409" s="104">
        <v>11205299.36</v>
      </c>
      <c r="K409" s="119" t="str">
        <f t="shared" si="7"/>
        <v>00005033500013530240</v>
      </c>
      <c r="L409" s="107" t="s">
        <v>565</v>
      </c>
    </row>
    <row r="410" spans="1:12" s="85" customFormat="1" ht="12.75">
      <c r="A410" s="80" t="s">
        <v>139</v>
      </c>
      <c r="B410" s="79" t="s">
        <v>7</v>
      </c>
      <c r="C410" s="122" t="s">
        <v>70</v>
      </c>
      <c r="D410" s="126" t="s">
        <v>545</v>
      </c>
      <c r="E410" s="151" t="s">
        <v>563</v>
      </c>
      <c r="F410" s="155"/>
      <c r="G410" s="123" t="s">
        <v>140</v>
      </c>
      <c r="H410" s="81">
        <v>33900000</v>
      </c>
      <c r="I410" s="82">
        <v>22694700.64</v>
      </c>
      <c r="J410" s="83">
        <f>IF(IF(H410="",0,H410)=0,0,(IF(H410&gt;0,IF(I410&gt;H410,0,H410-I410),IF(I410&gt;H410,H410-I410,0))))</f>
        <v>11205299.36</v>
      </c>
      <c r="K410" s="119" t="str">
        <f t="shared" si="7"/>
        <v>00005033500013530244</v>
      </c>
      <c r="L410" s="84" t="str">
        <f>C410&amp;D410&amp;E410&amp;F410&amp;G410</f>
        <v>00005033500013530244</v>
      </c>
    </row>
    <row r="411" spans="1:12" ht="12.75">
      <c r="A411" s="100" t="s">
        <v>172</v>
      </c>
      <c r="B411" s="101" t="s">
        <v>7</v>
      </c>
      <c r="C411" s="102" t="s">
        <v>70</v>
      </c>
      <c r="D411" s="125" t="s">
        <v>545</v>
      </c>
      <c r="E411" s="148" t="s">
        <v>563</v>
      </c>
      <c r="F411" s="154"/>
      <c r="G411" s="130" t="s">
        <v>174</v>
      </c>
      <c r="H411" s="97">
        <v>100000</v>
      </c>
      <c r="I411" s="103">
        <v>15598</v>
      </c>
      <c r="J411" s="104">
        <v>84402</v>
      </c>
      <c r="K411" s="119" t="str">
        <f t="shared" si="7"/>
        <v>00005033500013530800</v>
      </c>
      <c r="L411" s="107" t="s">
        <v>566</v>
      </c>
    </row>
    <row r="412" spans="1:12" ht="12.75">
      <c r="A412" s="100" t="s">
        <v>228</v>
      </c>
      <c r="B412" s="101" t="s">
        <v>7</v>
      </c>
      <c r="C412" s="102" t="s">
        <v>70</v>
      </c>
      <c r="D412" s="125" t="s">
        <v>545</v>
      </c>
      <c r="E412" s="148" t="s">
        <v>563</v>
      </c>
      <c r="F412" s="154"/>
      <c r="G412" s="130" t="s">
        <v>230</v>
      </c>
      <c r="H412" s="97">
        <v>15598</v>
      </c>
      <c r="I412" s="103">
        <v>15598</v>
      </c>
      <c r="J412" s="104">
        <v>0</v>
      </c>
      <c r="K412" s="119" t="str">
        <f t="shared" si="7"/>
        <v>00005033500013530830</v>
      </c>
      <c r="L412" s="107" t="s">
        <v>567</v>
      </c>
    </row>
    <row r="413" spans="1:12" s="85" customFormat="1" ht="22.5">
      <c r="A413" s="80" t="s">
        <v>231</v>
      </c>
      <c r="B413" s="79" t="s">
        <v>7</v>
      </c>
      <c r="C413" s="122" t="s">
        <v>70</v>
      </c>
      <c r="D413" s="126" t="s">
        <v>545</v>
      </c>
      <c r="E413" s="151" t="s">
        <v>563</v>
      </c>
      <c r="F413" s="155"/>
      <c r="G413" s="123" t="s">
        <v>232</v>
      </c>
      <c r="H413" s="81">
        <v>15598</v>
      </c>
      <c r="I413" s="82">
        <v>15598</v>
      </c>
      <c r="J413" s="83">
        <f>IF(IF(H413="",0,H413)=0,0,(IF(H413&gt;0,IF(I413&gt;H413,0,H413-I413),IF(I413&gt;H413,H413-I413,0))))</f>
        <v>0</v>
      </c>
      <c r="K413" s="119" t="str">
        <f t="shared" si="7"/>
        <v>00005033500013530831</v>
      </c>
      <c r="L413" s="84" t="str">
        <f>C413&amp;D413&amp;E413&amp;F413&amp;G413</f>
        <v>00005033500013530831</v>
      </c>
    </row>
    <row r="414" spans="1:12" ht="12.75">
      <c r="A414" s="100" t="s">
        <v>233</v>
      </c>
      <c r="B414" s="101" t="s">
        <v>7</v>
      </c>
      <c r="C414" s="102" t="s">
        <v>70</v>
      </c>
      <c r="D414" s="125" t="s">
        <v>545</v>
      </c>
      <c r="E414" s="148" t="s">
        <v>563</v>
      </c>
      <c r="F414" s="154"/>
      <c r="G414" s="130" t="s">
        <v>235</v>
      </c>
      <c r="H414" s="97">
        <v>84402</v>
      </c>
      <c r="I414" s="103">
        <v>0</v>
      </c>
      <c r="J414" s="104">
        <v>84402</v>
      </c>
      <c r="K414" s="119" t="str">
        <f t="shared" si="7"/>
        <v>00005033500013530850</v>
      </c>
      <c r="L414" s="107" t="s">
        <v>568</v>
      </c>
    </row>
    <row r="415" spans="1:12" s="85" customFormat="1" ht="12.75">
      <c r="A415" s="80" t="s">
        <v>240</v>
      </c>
      <c r="B415" s="79" t="s">
        <v>7</v>
      </c>
      <c r="C415" s="122" t="s">
        <v>70</v>
      </c>
      <c r="D415" s="126" t="s">
        <v>545</v>
      </c>
      <c r="E415" s="151" t="s">
        <v>563</v>
      </c>
      <c r="F415" s="155"/>
      <c r="G415" s="123" t="s">
        <v>241</v>
      </c>
      <c r="H415" s="81">
        <v>84402</v>
      </c>
      <c r="I415" s="82">
        <v>0</v>
      </c>
      <c r="J415" s="83">
        <f>IF(IF(H415="",0,H415)=0,0,(IF(H415&gt;0,IF(I415&gt;H415,0,H415-I415),IF(I415&gt;H415,H415-I415,0))))</f>
        <v>84402</v>
      </c>
      <c r="K415" s="119" t="str">
        <f t="shared" si="7"/>
        <v>00005033500013530853</v>
      </c>
      <c r="L415" s="84" t="str">
        <f>C415&amp;D415&amp;E415&amp;F415&amp;G415</f>
        <v>00005033500013530853</v>
      </c>
    </row>
    <row r="416" spans="1:12" ht="12.75">
      <c r="A416" s="100" t="s">
        <v>569</v>
      </c>
      <c r="B416" s="101" t="s">
        <v>7</v>
      </c>
      <c r="C416" s="102" t="s">
        <v>70</v>
      </c>
      <c r="D416" s="125" t="s">
        <v>545</v>
      </c>
      <c r="E416" s="148" t="s">
        <v>571</v>
      </c>
      <c r="F416" s="154"/>
      <c r="G416" s="130" t="s">
        <v>70</v>
      </c>
      <c r="H416" s="97">
        <v>2500000</v>
      </c>
      <c r="I416" s="103">
        <v>1692133</v>
      </c>
      <c r="J416" s="104">
        <v>807867</v>
      </c>
      <c r="K416" s="119" t="str">
        <f t="shared" si="7"/>
        <v>00005033500013540000</v>
      </c>
      <c r="L416" s="107" t="s">
        <v>570</v>
      </c>
    </row>
    <row r="417" spans="1:12" ht="22.5">
      <c r="A417" s="100" t="s">
        <v>134</v>
      </c>
      <c r="B417" s="101" t="s">
        <v>7</v>
      </c>
      <c r="C417" s="102" t="s">
        <v>70</v>
      </c>
      <c r="D417" s="125" t="s">
        <v>545</v>
      </c>
      <c r="E417" s="148" t="s">
        <v>571</v>
      </c>
      <c r="F417" s="154"/>
      <c r="G417" s="130" t="s">
        <v>7</v>
      </c>
      <c r="H417" s="97">
        <v>2500000</v>
      </c>
      <c r="I417" s="103">
        <v>1692133</v>
      </c>
      <c r="J417" s="104">
        <v>807867</v>
      </c>
      <c r="K417" s="119" t="str">
        <f t="shared" si="7"/>
        <v>00005033500013540200</v>
      </c>
      <c r="L417" s="107" t="s">
        <v>572</v>
      </c>
    </row>
    <row r="418" spans="1:12" ht="22.5">
      <c r="A418" s="100" t="s">
        <v>136</v>
      </c>
      <c r="B418" s="101" t="s">
        <v>7</v>
      </c>
      <c r="C418" s="102" t="s">
        <v>70</v>
      </c>
      <c r="D418" s="125" t="s">
        <v>545</v>
      </c>
      <c r="E418" s="148" t="s">
        <v>571</v>
      </c>
      <c r="F418" s="154"/>
      <c r="G418" s="130" t="s">
        <v>138</v>
      </c>
      <c r="H418" s="97">
        <v>2500000</v>
      </c>
      <c r="I418" s="103">
        <v>1692133</v>
      </c>
      <c r="J418" s="104">
        <v>807867</v>
      </c>
      <c r="K418" s="119" t="str">
        <f t="shared" si="7"/>
        <v>00005033500013540240</v>
      </c>
      <c r="L418" s="107" t="s">
        <v>573</v>
      </c>
    </row>
    <row r="419" spans="1:12" s="85" customFormat="1" ht="12.75">
      <c r="A419" s="80" t="s">
        <v>139</v>
      </c>
      <c r="B419" s="79" t="s">
        <v>7</v>
      </c>
      <c r="C419" s="122" t="s">
        <v>70</v>
      </c>
      <c r="D419" s="126" t="s">
        <v>545</v>
      </c>
      <c r="E419" s="151" t="s">
        <v>571</v>
      </c>
      <c r="F419" s="155"/>
      <c r="G419" s="123" t="s">
        <v>140</v>
      </c>
      <c r="H419" s="81">
        <v>2500000</v>
      </c>
      <c r="I419" s="82">
        <v>1692133</v>
      </c>
      <c r="J419" s="83">
        <f>IF(IF(H419="",0,H419)=0,0,(IF(H419&gt;0,IF(I419&gt;H419,0,H419-I419),IF(I419&gt;H419,H419-I419,0))))</f>
        <v>807867</v>
      </c>
      <c r="K419" s="119" t="str">
        <f t="shared" si="7"/>
        <v>00005033500013540244</v>
      </c>
      <c r="L419" s="84" t="str">
        <f>C419&amp;D419&amp;E419&amp;F419&amp;G419</f>
        <v>00005033500013540244</v>
      </c>
    </row>
    <row r="420" spans="1:12" ht="33.75">
      <c r="A420" s="100" t="s">
        <v>574</v>
      </c>
      <c r="B420" s="101" t="s">
        <v>7</v>
      </c>
      <c r="C420" s="102" t="s">
        <v>70</v>
      </c>
      <c r="D420" s="125" t="s">
        <v>545</v>
      </c>
      <c r="E420" s="148" t="s">
        <v>576</v>
      </c>
      <c r="F420" s="154"/>
      <c r="G420" s="130" t="s">
        <v>70</v>
      </c>
      <c r="H420" s="97">
        <v>27500</v>
      </c>
      <c r="I420" s="103">
        <v>17500</v>
      </c>
      <c r="J420" s="104">
        <v>10000</v>
      </c>
      <c r="K420" s="119" t="str">
        <f t="shared" si="7"/>
        <v>00005033500013550000</v>
      </c>
      <c r="L420" s="107" t="s">
        <v>575</v>
      </c>
    </row>
    <row r="421" spans="1:12" ht="12.75">
      <c r="A421" s="100" t="s">
        <v>577</v>
      </c>
      <c r="B421" s="101" t="s">
        <v>7</v>
      </c>
      <c r="C421" s="102" t="s">
        <v>70</v>
      </c>
      <c r="D421" s="125" t="s">
        <v>545</v>
      </c>
      <c r="E421" s="148" t="s">
        <v>576</v>
      </c>
      <c r="F421" s="154"/>
      <c r="G421" s="130" t="s">
        <v>579</v>
      </c>
      <c r="H421" s="97">
        <v>27500</v>
      </c>
      <c r="I421" s="103">
        <v>17500</v>
      </c>
      <c r="J421" s="104">
        <v>10000</v>
      </c>
      <c r="K421" s="119" t="str">
        <f t="shared" si="7"/>
        <v>00005033500013550300</v>
      </c>
      <c r="L421" s="107" t="s">
        <v>578</v>
      </c>
    </row>
    <row r="422" spans="1:12" s="85" customFormat="1" ht="12.75">
      <c r="A422" s="80" t="s">
        <v>580</v>
      </c>
      <c r="B422" s="79" t="s">
        <v>7</v>
      </c>
      <c r="C422" s="122" t="s">
        <v>70</v>
      </c>
      <c r="D422" s="126" t="s">
        <v>545</v>
      </c>
      <c r="E422" s="151" t="s">
        <v>576</v>
      </c>
      <c r="F422" s="155"/>
      <c r="G422" s="123" t="s">
        <v>581</v>
      </c>
      <c r="H422" s="81">
        <v>27500</v>
      </c>
      <c r="I422" s="82">
        <v>17500</v>
      </c>
      <c r="J422" s="83">
        <f>IF(IF(H422="",0,H422)=0,0,(IF(H422&gt;0,IF(I422&gt;H422,0,H422-I422),IF(I422&gt;H422,H422-I422,0))))</f>
        <v>10000</v>
      </c>
      <c r="K422" s="119" t="str">
        <f t="shared" si="7"/>
        <v>00005033500013550350</v>
      </c>
      <c r="L422" s="84" t="str">
        <f>C422&amp;D422&amp;E422&amp;F422&amp;G422</f>
        <v>00005033500013550350</v>
      </c>
    </row>
    <row r="423" spans="1:12" ht="22.5">
      <c r="A423" s="100" t="s">
        <v>582</v>
      </c>
      <c r="B423" s="101" t="s">
        <v>7</v>
      </c>
      <c r="C423" s="102" t="s">
        <v>70</v>
      </c>
      <c r="D423" s="125" t="s">
        <v>545</v>
      </c>
      <c r="E423" s="148" t="s">
        <v>584</v>
      </c>
      <c r="F423" s="154"/>
      <c r="G423" s="130" t="s">
        <v>70</v>
      </c>
      <c r="H423" s="97">
        <v>1000000</v>
      </c>
      <c r="I423" s="103">
        <v>743460</v>
      </c>
      <c r="J423" s="104">
        <v>256540</v>
      </c>
      <c r="K423" s="119" t="str">
        <f t="shared" si="7"/>
        <v>00005033500076100000</v>
      </c>
      <c r="L423" s="107" t="s">
        <v>583</v>
      </c>
    </row>
    <row r="424" spans="1:12" ht="22.5">
      <c r="A424" s="100" t="s">
        <v>134</v>
      </c>
      <c r="B424" s="101" t="s">
        <v>7</v>
      </c>
      <c r="C424" s="102" t="s">
        <v>70</v>
      </c>
      <c r="D424" s="125" t="s">
        <v>545</v>
      </c>
      <c r="E424" s="148" t="s">
        <v>584</v>
      </c>
      <c r="F424" s="154"/>
      <c r="G424" s="130" t="s">
        <v>7</v>
      </c>
      <c r="H424" s="97">
        <v>1000000</v>
      </c>
      <c r="I424" s="103">
        <v>743460</v>
      </c>
      <c r="J424" s="104">
        <v>256540</v>
      </c>
      <c r="K424" s="119" t="str">
        <f t="shared" si="7"/>
        <v>00005033500076100200</v>
      </c>
      <c r="L424" s="107" t="s">
        <v>585</v>
      </c>
    </row>
    <row r="425" spans="1:12" ht="22.5">
      <c r="A425" s="100" t="s">
        <v>136</v>
      </c>
      <c r="B425" s="101" t="s">
        <v>7</v>
      </c>
      <c r="C425" s="102" t="s">
        <v>70</v>
      </c>
      <c r="D425" s="125" t="s">
        <v>545</v>
      </c>
      <c r="E425" s="148" t="s">
        <v>584</v>
      </c>
      <c r="F425" s="154"/>
      <c r="G425" s="130" t="s">
        <v>138</v>
      </c>
      <c r="H425" s="97">
        <v>1000000</v>
      </c>
      <c r="I425" s="103">
        <v>743460</v>
      </c>
      <c r="J425" s="104">
        <v>256540</v>
      </c>
      <c r="K425" s="119" t="str">
        <f t="shared" si="7"/>
        <v>00005033500076100240</v>
      </c>
      <c r="L425" s="107" t="s">
        <v>586</v>
      </c>
    </row>
    <row r="426" spans="1:12" s="85" customFormat="1" ht="12.75">
      <c r="A426" s="80" t="s">
        <v>139</v>
      </c>
      <c r="B426" s="79" t="s">
        <v>7</v>
      </c>
      <c r="C426" s="122" t="s">
        <v>70</v>
      </c>
      <c r="D426" s="126" t="s">
        <v>545</v>
      </c>
      <c r="E426" s="151" t="s">
        <v>584</v>
      </c>
      <c r="F426" s="155"/>
      <c r="G426" s="123" t="s">
        <v>140</v>
      </c>
      <c r="H426" s="81">
        <v>1000000</v>
      </c>
      <c r="I426" s="82">
        <v>743460</v>
      </c>
      <c r="J426" s="83">
        <f>IF(IF(H426="",0,H426)=0,0,(IF(H426&gt;0,IF(I426&gt;H426,0,H426-I426),IF(I426&gt;H426,H426-I426,0))))</f>
        <v>256540</v>
      </c>
      <c r="K426" s="119" t="str">
        <f t="shared" si="7"/>
        <v>00005033500076100244</v>
      </c>
      <c r="L426" s="84" t="str">
        <f>C426&amp;D426&amp;E426&amp;F426&amp;G426</f>
        <v>00005033500076100244</v>
      </c>
    </row>
    <row r="427" spans="1:12" ht="22.5">
      <c r="A427" s="100" t="s">
        <v>587</v>
      </c>
      <c r="B427" s="101" t="s">
        <v>7</v>
      </c>
      <c r="C427" s="102" t="s">
        <v>70</v>
      </c>
      <c r="D427" s="125" t="s">
        <v>545</v>
      </c>
      <c r="E427" s="148" t="s">
        <v>589</v>
      </c>
      <c r="F427" s="154"/>
      <c r="G427" s="130" t="s">
        <v>70</v>
      </c>
      <c r="H427" s="97">
        <v>1587160</v>
      </c>
      <c r="I427" s="103">
        <v>743460</v>
      </c>
      <c r="J427" s="104">
        <v>843700</v>
      </c>
      <c r="K427" s="119" t="str">
        <f t="shared" si="7"/>
        <v>000050335000S6100000</v>
      </c>
      <c r="L427" s="107" t="s">
        <v>588</v>
      </c>
    </row>
    <row r="428" spans="1:12" ht="22.5">
      <c r="A428" s="100" t="s">
        <v>134</v>
      </c>
      <c r="B428" s="101" t="s">
        <v>7</v>
      </c>
      <c r="C428" s="102" t="s">
        <v>70</v>
      </c>
      <c r="D428" s="125" t="s">
        <v>545</v>
      </c>
      <c r="E428" s="148" t="s">
        <v>589</v>
      </c>
      <c r="F428" s="154"/>
      <c r="G428" s="130" t="s">
        <v>7</v>
      </c>
      <c r="H428" s="97">
        <v>1587160</v>
      </c>
      <c r="I428" s="103">
        <v>743460</v>
      </c>
      <c r="J428" s="104">
        <v>843700</v>
      </c>
      <c r="K428" s="119" t="str">
        <f t="shared" si="7"/>
        <v>000050335000S6100200</v>
      </c>
      <c r="L428" s="107" t="s">
        <v>590</v>
      </c>
    </row>
    <row r="429" spans="1:12" ht="22.5">
      <c r="A429" s="100" t="s">
        <v>136</v>
      </c>
      <c r="B429" s="101" t="s">
        <v>7</v>
      </c>
      <c r="C429" s="102" t="s">
        <v>70</v>
      </c>
      <c r="D429" s="125" t="s">
        <v>545</v>
      </c>
      <c r="E429" s="148" t="s">
        <v>589</v>
      </c>
      <c r="F429" s="154"/>
      <c r="G429" s="130" t="s">
        <v>138</v>
      </c>
      <c r="H429" s="97">
        <v>1587160</v>
      </c>
      <c r="I429" s="103">
        <v>743460</v>
      </c>
      <c r="J429" s="104">
        <v>843700</v>
      </c>
      <c r="K429" s="119" t="str">
        <f t="shared" si="7"/>
        <v>000050335000S6100240</v>
      </c>
      <c r="L429" s="107" t="s">
        <v>591</v>
      </c>
    </row>
    <row r="430" spans="1:12" s="85" customFormat="1" ht="12.75">
      <c r="A430" s="80" t="s">
        <v>139</v>
      </c>
      <c r="B430" s="79" t="s">
        <v>7</v>
      </c>
      <c r="C430" s="122" t="s">
        <v>70</v>
      </c>
      <c r="D430" s="126" t="s">
        <v>545</v>
      </c>
      <c r="E430" s="151" t="s">
        <v>589</v>
      </c>
      <c r="F430" s="155"/>
      <c r="G430" s="123" t="s">
        <v>140</v>
      </c>
      <c r="H430" s="81">
        <v>1587160</v>
      </c>
      <c r="I430" s="82">
        <v>743460</v>
      </c>
      <c r="J430" s="83">
        <f>IF(IF(H430="",0,H430)=0,0,(IF(H430&gt;0,IF(I430&gt;H430,0,H430-I430),IF(I430&gt;H430,H430-I430,0))))</f>
        <v>843700</v>
      </c>
      <c r="K430" s="119" t="str">
        <f t="shared" si="7"/>
        <v>000050335000S6100244</v>
      </c>
      <c r="L430" s="84" t="str">
        <f>C430&amp;D430&amp;E430&amp;F430&amp;G430</f>
        <v>000050335000S6100244</v>
      </c>
    </row>
    <row r="431" spans="1:12" ht="33.75">
      <c r="A431" s="100" t="s">
        <v>592</v>
      </c>
      <c r="B431" s="101" t="s">
        <v>7</v>
      </c>
      <c r="C431" s="102" t="s">
        <v>70</v>
      </c>
      <c r="D431" s="125" t="s">
        <v>545</v>
      </c>
      <c r="E431" s="148" t="s">
        <v>594</v>
      </c>
      <c r="F431" s="154"/>
      <c r="G431" s="130" t="s">
        <v>70</v>
      </c>
      <c r="H431" s="97">
        <v>36351919.23</v>
      </c>
      <c r="I431" s="103">
        <v>14350612.9</v>
      </c>
      <c r="J431" s="104">
        <v>22001306.33</v>
      </c>
      <c r="K431" s="119" t="str">
        <f t="shared" si="7"/>
        <v>00005033700000000000</v>
      </c>
      <c r="L431" s="107" t="s">
        <v>593</v>
      </c>
    </row>
    <row r="432" spans="1:12" ht="45">
      <c r="A432" s="100" t="s">
        <v>595</v>
      </c>
      <c r="B432" s="101" t="s">
        <v>7</v>
      </c>
      <c r="C432" s="102" t="s">
        <v>70</v>
      </c>
      <c r="D432" s="125" t="s">
        <v>545</v>
      </c>
      <c r="E432" s="148" t="s">
        <v>597</v>
      </c>
      <c r="F432" s="154"/>
      <c r="G432" s="130" t="s">
        <v>70</v>
      </c>
      <c r="H432" s="97">
        <v>36351919.23</v>
      </c>
      <c r="I432" s="103">
        <v>14350612.9</v>
      </c>
      <c r="J432" s="104">
        <v>22001306.33</v>
      </c>
      <c r="K432" s="119" t="str">
        <f aca="true" t="shared" si="8" ref="K432:K495">C432&amp;D432&amp;E432&amp;F432&amp;G432</f>
        <v>0000503370F255550000</v>
      </c>
      <c r="L432" s="107" t="s">
        <v>596</v>
      </c>
    </row>
    <row r="433" spans="1:12" ht="22.5">
      <c r="A433" s="100" t="s">
        <v>134</v>
      </c>
      <c r="B433" s="101" t="s">
        <v>7</v>
      </c>
      <c r="C433" s="102" t="s">
        <v>70</v>
      </c>
      <c r="D433" s="125" t="s">
        <v>545</v>
      </c>
      <c r="E433" s="148" t="s">
        <v>597</v>
      </c>
      <c r="F433" s="154"/>
      <c r="G433" s="130" t="s">
        <v>7</v>
      </c>
      <c r="H433" s="97">
        <v>26486687.33</v>
      </c>
      <c r="I433" s="103">
        <v>4687719</v>
      </c>
      <c r="J433" s="104">
        <v>21798968.33</v>
      </c>
      <c r="K433" s="119" t="str">
        <f t="shared" si="8"/>
        <v>0000503370F255550200</v>
      </c>
      <c r="L433" s="107" t="s">
        <v>598</v>
      </c>
    </row>
    <row r="434" spans="1:12" ht="22.5">
      <c r="A434" s="100" t="s">
        <v>136</v>
      </c>
      <c r="B434" s="101" t="s">
        <v>7</v>
      </c>
      <c r="C434" s="102" t="s">
        <v>70</v>
      </c>
      <c r="D434" s="125" t="s">
        <v>545</v>
      </c>
      <c r="E434" s="148" t="s">
        <v>597</v>
      </c>
      <c r="F434" s="154"/>
      <c r="G434" s="130" t="s">
        <v>138</v>
      </c>
      <c r="H434" s="97">
        <v>26486687.33</v>
      </c>
      <c r="I434" s="103">
        <v>4687719</v>
      </c>
      <c r="J434" s="104">
        <v>21798968.33</v>
      </c>
      <c r="K434" s="119" t="str">
        <f t="shared" si="8"/>
        <v>0000503370F255550240</v>
      </c>
      <c r="L434" s="107" t="s">
        <v>599</v>
      </c>
    </row>
    <row r="435" spans="1:12" s="85" customFormat="1" ht="12.75">
      <c r="A435" s="80" t="s">
        <v>139</v>
      </c>
      <c r="B435" s="79" t="s">
        <v>7</v>
      </c>
      <c r="C435" s="122" t="s">
        <v>70</v>
      </c>
      <c r="D435" s="126" t="s">
        <v>545</v>
      </c>
      <c r="E435" s="151" t="s">
        <v>597</v>
      </c>
      <c r="F435" s="155"/>
      <c r="G435" s="123" t="s">
        <v>140</v>
      </c>
      <c r="H435" s="81">
        <v>26486687.33</v>
      </c>
      <c r="I435" s="82">
        <v>4687719</v>
      </c>
      <c r="J435" s="83">
        <f>IF(IF(H435="",0,H435)=0,0,(IF(H435&gt;0,IF(I435&gt;H435,0,H435-I435),IF(I435&gt;H435,H435-I435,0))))</f>
        <v>21798968.33</v>
      </c>
      <c r="K435" s="119" t="str">
        <f t="shared" si="8"/>
        <v>0000503370F255550244</v>
      </c>
      <c r="L435" s="84" t="str">
        <f>C435&amp;D435&amp;E435&amp;F435&amp;G435</f>
        <v>0000503370F255550244</v>
      </c>
    </row>
    <row r="436" spans="1:12" ht="12.75">
      <c r="A436" s="100" t="s">
        <v>172</v>
      </c>
      <c r="B436" s="101" t="s">
        <v>7</v>
      </c>
      <c r="C436" s="102" t="s">
        <v>70</v>
      </c>
      <c r="D436" s="125" t="s">
        <v>545</v>
      </c>
      <c r="E436" s="148" t="s">
        <v>597</v>
      </c>
      <c r="F436" s="154"/>
      <c r="G436" s="130" t="s">
        <v>174</v>
      </c>
      <c r="H436" s="97">
        <v>9865231.9</v>
      </c>
      <c r="I436" s="103">
        <v>9662893.9</v>
      </c>
      <c r="J436" s="104">
        <v>202338</v>
      </c>
      <c r="K436" s="119" t="str">
        <f t="shared" si="8"/>
        <v>0000503370F255550800</v>
      </c>
      <c r="L436" s="107" t="s">
        <v>600</v>
      </c>
    </row>
    <row r="437" spans="1:12" ht="45">
      <c r="A437" s="100" t="s">
        <v>318</v>
      </c>
      <c r="B437" s="101" t="s">
        <v>7</v>
      </c>
      <c r="C437" s="102" t="s">
        <v>70</v>
      </c>
      <c r="D437" s="125" t="s">
        <v>545</v>
      </c>
      <c r="E437" s="148" t="s">
        <v>597</v>
      </c>
      <c r="F437" s="154"/>
      <c r="G437" s="130" t="s">
        <v>320</v>
      </c>
      <c r="H437" s="97">
        <v>9865231.9</v>
      </c>
      <c r="I437" s="103">
        <v>9662893.9</v>
      </c>
      <c r="J437" s="104">
        <v>202338</v>
      </c>
      <c r="K437" s="119" t="str">
        <f t="shared" si="8"/>
        <v>0000503370F255550810</v>
      </c>
      <c r="L437" s="107" t="s">
        <v>601</v>
      </c>
    </row>
    <row r="438" spans="1:12" s="85" customFormat="1" ht="45">
      <c r="A438" s="80" t="s">
        <v>321</v>
      </c>
      <c r="B438" s="79" t="s">
        <v>7</v>
      </c>
      <c r="C438" s="122" t="s">
        <v>70</v>
      </c>
      <c r="D438" s="126" t="s">
        <v>545</v>
      </c>
      <c r="E438" s="151" t="s">
        <v>597</v>
      </c>
      <c r="F438" s="155"/>
      <c r="G438" s="123" t="s">
        <v>322</v>
      </c>
      <c r="H438" s="81">
        <v>9865231.9</v>
      </c>
      <c r="I438" s="82">
        <v>9662893.9</v>
      </c>
      <c r="J438" s="83">
        <f>IF(IF(H438="",0,H438)=0,0,(IF(H438&gt;0,IF(I438&gt;H438,0,H438-I438),IF(I438&gt;H438,H438-I438,0))))</f>
        <v>202338</v>
      </c>
      <c r="K438" s="119" t="str">
        <f t="shared" si="8"/>
        <v>0000503370F255550811</v>
      </c>
      <c r="L438" s="84" t="str">
        <f>C438&amp;D438&amp;E438&amp;F438&amp;G438</f>
        <v>0000503370F255550811</v>
      </c>
    </row>
    <row r="439" spans="1:12" ht="22.5">
      <c r="A439" s="100" t="s">
        <v>602</v>
      </c>
      <c r="B439" s="101" t="s">
        <v>7</v>
      </c>
      <c r="C439" s="102" t="s">
        <v>70</v>
      </c>
      <c r="D439" s="125" t="s">
        <v>604</v>
      </c>
      <c r="E439" s="148" t="s">
        <v>120</v>
      </c>
      <c r="F439" s="154"/>
      <c r="G439" s="130" t="s">
        <v>70</v>
      </c>
      <c r="H439" s="97">
        <v>11646090</v>
      </c>
      <c r="I439" s="103">
        <v>7874121.5</v>
      </c>
      <c r="J439" s="104">
        <v>3771968.5</v>
      </c>
      <c r="K439" s="119" t="str">
        <f t="shared" si="8"/>
        <v>00005050000000000000</v>
      </c>
      <c r="L439" s="107" t="s">
        <v>603</v>
      </c>
    </row>
    <row r="440" spans="1:12" ht="45">
      <c r="A440" s="100" t="s">
        <v>200</v>
      </c>
      <c r="B440" s="101" t="s">
        <v>7</v>
      </c>
      <c r="C440" s="102" t="s">
        <v>70</v>
      </c>
      <c r="D440" s="125" t="s">
        <v>604</v>
      </c>
      <c r="E440" s="148" t="s">
        <v>202</v>
      </c>
      <c r="F440" s="154"/>
      <c r="G440" s="130" t="s">
        <v>70</v>
      </c>
      <c r="H440" s="97">
        <v>11101090</v>
      </c>
      <c r="I440" s="103">
        <v>7329121.5</v>
      </c>
      <c r="J440" s="104">
        <v>3771968.5</v>
      </c>
      <c r="K440" s="119" t="str">
        <f t="shared" si="8"/>
        <v>00005053300000000000</v>
      </c>
      <c r="L440" s="107" t="s">
        <v>605</v>
      </c>
    </row>
    <row r="441" spans="1:12" ht="22.5">
      <c r="A441" s="100" t="s">
        <v>606</v>
      </c>
      <c r="B441" s="101" t="s">
        <v>7</v>
      </c>
      <c r="C441" s="102" t="s">
        <v>70</v>
      </c>
      <c r="D441" s="125" t="s">
        <v>604</v>
      </c>
      <c r="E441" s="148" t="s">
        <v>608</v>
      </c>
      <c r="F441" s="154"/>
      <c r="G441" s="130" t="s">
        <v>70</v>
      </c>
      <c r="H441" s="97">
        <v>11101090</v>
      </c>
      <c r="I441" s="103">
        <v>7329121.5</v>
      </c>
      <c r="J441" s="104">
        <v>3771968.5</v>
      </c>
      <c r="K441" s="119" t="str">
        <f t="shared" si="8"/>
        <v>00005053300013350000</v>
      </c>
      <c r="L441" s="107" t="s">
        <v>607</v>
      </c>
    </row>
    <row r="442" spans="1:12" ht="56.25">
      <c r="A442" s="100" t="s">
        <v>206</v>
      </c>
      <c r="B442" s="101" t="s">
        <v>7</v>
      </c>
      <c r="C442" s="102" t="s">
        <v>70</v>
      </c>
      <c r="D442" s="125" t="s">
        <v>604</v>
      </c>
      <c r="E442" s="148" t="s">
        <v>608</v>
      </c>
      <c r="F442" s="154"/>
      <c r="G442" s="130" t="s">
        <v>208</v>
      </c>
      <c r="H442" s="97">
        <v>9569680</v>
      </c>
      <c r="I442" s="103">
        <v>6434275.83</v>
      </c>
      <c r="J442" s="104">
        <v>3135404.17</v>
      </c>
      <c r="K442" s="119" t="str">
        <f t="shared" si="8"/>
        <v>00005053300013350100</v>
      </c>
      <c r="L442" s="107" t="s">
        <v>609</v>
      </c>
    </row>
    <row r="443" spans="1:12" ht="12.75">
      <c r="A443" s="100" t="s">
        <v>209</v>
      </c>
      <c r="B443" s="101" t="s">
        <v>7</v>
      </c>
      <c r="C443" s="102" t="s">
        <v>70</v>
      </c>
      <c r="D443" s="125" t="s">
        <v>604</v>
      </c>
      <c r="E443" s="148" t="s">
        <v>608</v>
      </c>
      <c r="F443" s="154"/>
      <c r="G443" s="130" t="s">
        <v>211</v>
      </c>
      <c r="H443" s="97">
        <v>9569680</v>
      </c>
      <c r="I443" s="103">
        <v>6434275.83</v>
      </c>
      <c r="J443" s="104">
        <v>3135404.17</v>
      </c>
      <c r="K443" s="119" t="str">
        <f t="shared" si="8"/>
        <v>00005053300013350110</v>
      </c>
      <c r="L443" s="107" t="s">
        <v>610</v>
      </c>
    </row>
    <row r="444" spans="1:12" s="85" customFormat="1" ht="12.75">
      <c r="A444" s="80" t="s">
        <v>212</v>
      </c>
      <c r="B444" s="79" t="s">
        <v>7</v>
      </c>
      <c r="C444" s="122" t="s">
        <v>70</v>
      </c>
      <c r="D444" s="126" t="s">
        <v>604</v>
      </c>
      <c r="E444" s="151" t="s">
        <v>608</v>
      </c>
      <c r="F444" s="155"/>
      <c r="G444" s="123" t="s">
        <v>213</v>
      </c>
      <c r="H444" s="81">
        <v>7340000</v>
      </c>
      <c r="I444" s="82">
        <v>4991095.55</v>
      </c>
      <c r="J444" s="83">
        <f>IF(IF(H444="",0,H444)=0,0,(IF(H444&gt;0,IF(I444&gt;H444,0,H444-I444),IF(I444&gt;H444,H444-I444,0))))</f>
        <v>2348904.45</v>
      </c>
      <c r="K444" s="119" t="str">
        <f t="shared" si="8"/>
        <v>00005053300013350111</v>
      </c>
      <c r="L444" s="84" t="str">
        <f>C444&amp;D444&amp;E444&amp;F444&amp;G444</f>
        <v>00005053300013350111</v>
      </c>
    </row>
    <row r="445" spans="1:12" s="85" customFormat="1" ht="22.5">
      <c r="A445" s="80" t="s">
        <v>214</v>
      </c>
      <c r="B445" s="79" t="s">
        <v>7</v>
      </c>
      <c r="C445" s="122" t="s">
        <v>70</v>
      </c>
      <c r="D445" s="126" t="s">
        <v>604</v>
      </c>
      <c r="E445" s="151" t="s">
        <v>608</v>
      </c>
      <c r="F445" s="155"/>
      <c r="G445" s="123" t="s">
        <v>215</v>
      </c>
      <c r="H445" s="81">
        <v>13000</v>
      </c>
      <c r="I445" s="82">
        <v>1600</v>
      </c>
      <c r="J445" s="83">
        <f>IF(IF(H445="",0,H445)=0,0,(IF(H445&gt;0,IF(I445&gt;H445,0,H445-I445),IF(I445&gt;H445,H445-I445,0))))</f>
        <v>11400</v>
      </c>
      <c r="K445" s="119" t="str">
        <f t="shared" si="8"/>
        <v>00005053300013350112</v>
      </c>
      <c r="L445" s="84" t="str">
        <f>C445&amp;D445&amp;E445&amp;F445&amp;G445</f>
        <v>00005053300013350112</v>
      </c>
    </row>
    <row r="446" spans="1:12" s="85" customFormat="1" ht="33.75">
      <c r="A446" s="80" t="s">
        <v>216</v>
      </c>
      <c r="B446" s="79" t="s">
        <v>7</v>
      </c>
      <c r="C446" s="122" t="s">
        <v>70</v>
      </c>
      <c r="D446" s="126" t="s">
        <v>604</v>
      </c>
      <c r="E446" s="151" t="s">
        <v>608</v>
      </c>
      <c r="F446" s="155"/>
      <c r="G446" s="123" t="s">
        <v>217</v>
      </c>
      <c r="H446" s="81">
        <v>2216680</v>
      </c>
      <c r="I446" s="82">
        <v>1441580.28</v>
      </c>
      <c r="J446" s="83">
        <f>IF(IF(H446="",0,H446)=0,0,(IF(H446&gt;0,IF(I446&gt;H446,0,H446-I446),IF(I446&gt;H446,H446-I446,0))))</f>
        <v>775099.72</v>
      </c>
      <c r="K446" s="119" t="str">
        <f t="shared" si="8"/>
        <v>00005053300013350119</v>
      </c>
      <c r="L446" s="84" t="str">
        <f>C446&amp;D446&amp;E446&amp;F446&amp;G446</f>
        <v>00005053300013350119</v>
      </c>
    </row>
    <row r="447" spans="1:12" ht="22.5">
      <c r="A447" s="100" t="s">
        <v>134</v>
      </c>
      <c r="B447" s="101" t="s">
        <v>7</v>
      </c>
      <c r="C447" s="102" t="s">
        <v>70</v>
      </c>
      <c r="D447" s="125" t="s">
        <v>604</v>
      </c>
      <c r="E447" s="148" t="s">
        <v>608</v>
      </c>
      <c r="F447" s="154"/>
      <c r="G447" s="130" t="s">
        <v>7</v>
      </c>
      <c r="H447" s="97">
        <v>1514410</v>
      </c>
      <c r="I447" s="103">
        <v>890208.81</v>
      </c>
      <c r="J447" s="104">
        <v>624201.19</v>
      </c>
      <c r="K447" s="119" t="str">
        <f t="shared" si="8"/>
        <v>00005053300013350200</v>
      </c>
      <c r="L447" s="107" t="s">
        <v>611</v>
      </c>
    </row>
    <row r="448" spans="1:12" ht="22.5">
      <c r="A448" s="100" t="s">
        <v>136</v>
      </c>
      <c r="B448" s="101" t="s">
        <v>7</v>
      </c>
      <c r="C448" s="102" t="s">
        <v>70</v>
      </c>
      <c r="D448" s="125" t="s">
        <v>604</v>
      </c>
      <c r="E448" s="148" t="s">
        <v>608</v>
      </c>
      <c r="F448" s="154"/>
      <c r="G448" s="130" t="s">
        <v>138</v>
      </c>
      <c r="H448" s="97">
        <v>1514410</v>
      </c>
      <c r="I448" s="103">
        <v>890208.81</v>
      </c>
      <c r="J448" s="104">
        <v>624201.19</v>
      </c>
      <c r="K448" s="119" t="str">
        <f t="shared" si="8"/>
        <v>00005053300013350240</v>
      </c>
      <c r="L448" s="107" t="s">
        <v>612</v>
      </c>
    </row>
    <row r="449" spans="1:12" s="85" customFormat="1" ht="12.75">
      <c r="A449" s="80" t="s">
        <v>139</v>
      </c>
      <c r="B449" s="79" t="s">
        <v>7</v>
      </c>
      <c r="C449" s="122" t="s">
        <v>70</v>
      </c>
      <c r="D449" s="126" t="s">
        <v>604</v>
      </c>
      <c r="E449" s="151" t="s">
        <v>608</v>
      </c>
      <c r="F449" s="155"/>
      <c r="G449" s="123" t="s">
        <v>140</v>
      </c>
      <c r="H449" s="81">
        <v>1514410</v>
      </c>
      <c r="I449" s="82">
        <v>890208.81</v>
      </c>
      <c r="J449" s="83">
        <f>IF(IF(H449="",0,H449)=0,0,(IF(H449&gt;0,IF(I449&gt;H449,0,H449-I449),IF(I449&gt;H449,H449-I449,0))))</f>
        <v>624201.19</v>
      </c>
      <c r="K449" s="119" t="str">
        <f t="shared" si="8"/>
        <v>00005053300013350244</v>
      </c>
      <c r="L449" s="84" t="str">
        <f>C449&amp;D449&amp;E449&amp;F449&amp;G449</f>
        <v>00005053300013350244</v>
      </c>
    </row>
    <row r="450" spans="1:12" ht="12.75">
      <c r="A450" s="100" t="s">
        <v>172</v>
      </c>
      <c r="B450" s="101" t="s">
        <v>7</v>
      </c>
      <c r="C450" s="102" t="s">
        <v>70</v>
      </c>
      <c r="D450" s="125" t="s">
        <v>604</v>
      </c>
      <c r="E450" s="148" t="s">
        <v>608</v>
      </c>
      <c r="F450" s="154"/>
      <c r="G450" s="130" t="s">
        <v>174</v>
      </c>
      <c r="H450" s="97">
        <v>17000</v>
      </c>
      <c r="I450" s="103">
        <v>4636.86</v>
      </c>
      <c r="J450" s="104">
        <v>12363.14</v>
      </c>
      <c r="K450" s="119" t="str">
        <f t="shared" si="8"/>
        <v>00005053300013350800</v>
      </c>
      <c r="L450" s="107" t="s">
        <v>613</v>
      </c>
    </row>
    <row r="451" spans="1:12" ht="12.75">
      <c r="A451" s="100" t="s">
        <v>233</v>
      </c>
      <c r="B451" s="101" t="s">
        <v>7</v>
      </c>
      <c r="C451" s="102" t="s">
        <v>70</v>
      </c>
      <c r="D451" s="125" t="s">
        <v>604</v>
      </c>
      <c r="E451" s="148" t="s">
        <v>608</v>
      </c>
      <c r="F451" s="154"/>
      <c r="G451" s="130" t="s">
        <v>235</v>
      </c>
      <c r="H451" s="97">
        <v>17000</v>
      </c>
      <c r="I451" s="103">
        <v>4636.86</v>
      </c>
      <c r="J451" s="104">
        <v>12363.14</v>
      </c>
      <c r="K451" s="119" t="str">
        <f t="shared" si="8"/>
        <v>00005053300013350850</v>
      </c>
      <c r="L451" s="107" t="s">
        <v>614</v>
      </c>
    </row>
    <row r="452" spans="1:12" s="85" customFormat="1" ht="12.75">
      <c r="A452" s="80" t="s">
        <v>238</v>
      </c>
      <c r="B452" s="79" t="s">
        <v>7</v>
      </c>
      <c r="C452" s="122" t="s">
        <v>70</v>
      </c>
      <c r="D452" s="126" t="s">
        <v>604</v>
      </c>
      <c r="E452" s="151" t="s">
        <v>608</v>
      </c>
      <c r="F452" s="155"/>
      <c r="G452" s="123" t="s">
        <v>239</v>
      </c>
      <c r="H452" s="81">
        <v>7000</v>
      </c>
      <c r="I452" s="82">
        <v>4510</v>
      </c>
      <c r="J452" s="83">
        <f>IF(IF(H452="",0,H452)=0,0,(IF(H452&gt;0,IF(I452&gt;H452,0,H452-I452),IF(I452&gt;H452,H452-I452,0))))</f>
        <v>2490</v>
      </c>
      <c r="K452" s="119" t="str">
        <f t="shared" si="8"/>
        <v>00005053300013350852</v>
      </c>
      <c r="L452" s="84" t="str">
        <f>C452&amp;D452&amp;E452&amp;F452&amp;G452</f>
        <v>00005053300013350852</v>
      </c>
    </row>
    <row r="453" spans="1:12" s="85" customFormat="1" ht="12.75">
      <c r="A453" s="80" t="s">
        <v>240</v>
      </c>
      <c r="B453" s="79" t="s">
        <v>7</v>
      </c>
      <c r="C453" s="122" t="s">
        <v>70</v>
      </c>
      <c r="D453" s="126" t="s">
        <v>604</v>
      </c>
      <c r="E453" s="151" t="s">
        <v>608</v>
      </c>
      <c r="F453" s="155"/>
      <c r="G453" s="123" t="s">
        <v>241</v>
      </c>
      <c r="H453" s="81">
        <v>10000</v>
      </c>
      <c r="I453" s="82">
        <v>126.86</v>
      </c>
      <c r="J453" s="83">
        <f>IF(IF(H453="",0,H453)=0,0,(IF(H453&gt;0,IF(I453&gt;H453,0,H453-I453),IF(I453&gt;H453,H453-I453,0))))</f>
        <v>9873.14</v>
      </c>
      <c r="K453" s="119" t="str">
        <f t="shared" si="8"/>
        <v>00005053300013350853</v>
      </c>
      <c r="L453" s="84" t="str">
        <f>C453&amp;D453&amp;E453&amp;F453&amp;G453</f>
        <v>00005053300013350853</v>
      </c>
    </row>
    <row r="454" spans="1:12" ht="22.5">
      <c r="A454" s="100" t="s">
        <v>125</v>
      </c>
      <c r="B454" s="101" t="s">
        <v>7</v>
      </c>
      <c r="C454" s="102" t="s">
        <v>70</v>
      </c>
      <c r="D454" s="125" t="s">
        <v>604</v>
      </c>
      <c r="E454" s="148" t="s">
        <v>127</v>
      </c>
      <c r="F454" s="154"/>
      <c r="G454" s="130" t="s">
        <v>70</v>
      </c>
      <c r="H454" s="97">
        <v>545000</v>
      </c>
      <c r="I454" s="103">
        <v>545000</v>
      </c>
      <c r="J454" s="104">
        <v>0</v>
      </c>
      <c r="K454" s="119" t="str">
        <f t="shared" si="8"/>
        <v>00005059300000000000</v>
      </c>
      <c r="L454" s="107" t="s">
        <v>615</v>
      </c>
    </row>
    <row r="455" spans="1:12" ht="22.5">
      <c r="A455" s="100" t="s">
        <v>128</v>
      </c>
      <c r="B455" s="101" t="s">
        <v>7</v>
      </c>
      <c r="C455" s="102" t="s">
        <v>70</v>
      </c>
      <c r="D455" s="125" t="s">
        <v>604</v>
      </c>
      <c r="E455" s="148" t="s">
        <v>130</v>
      </c>
      <c r="F455" s="154"/>
      <c r="G455" s="130" t="s">
        <v>70</v>
      </c>
      <c r="H455" s="97">
        <v>545000</v>
      </c>
      <c r="I455" s="103">
        <v>545000</v>
      </c>
      <c r="J455" s="104">
        <v>0</v>
      </c>
      <c r="K455" s="119" t="str">
        <f t="shared" si="8"/>
        <v>00005059390000000000</v>
      </c>
      <c r="L455" s="107" t="s">
        <v>616</v>
      </c>
    </row>
    <row r="456" spans="1:12" ht="12.75">
      <c r="A456" s="100" t="s">
        <v>263</v>
      </c>
      <c r="B456" s="101" t="s">
        <v>7</v>
      </c>
      <c r="C456" s="102" t="s">
        <v>70</v>
      </c>
      <c r="D456" s="125" t="s">
        <v>604</v>
      </c>
      <c r="E456" s="148" t="s">
        <v>265</v>
      </c>
      <c r="F456" s="154"/>
      <c r="G456" s="130" t="s">
        <v>70</v>
      </c>
      <c r="H456" s="97">
        <v>545000</v>
      </c>
      <c r="I456" s="103">
        <v>545000</v>
      </c>
      <c r="J456" s="104">
        <v>0</v>
      </c>
      <c r="K456" s="119" t="str">
        <f t="shared" si="8"/>
        <v>00005059390099990000</v>
      </c>
      <c r="L456" s="107" t="s">
        <v>617</v>
      </c>
    </row>
    <row r="457" spans="1:12" ht="12.75">
      <c r="A457" s="100" t="s">
        <v>172</v>
      </c>
      <c r="B457" s="101" t="s">
        <v>7</v>
      </c>
      <c r="C457" s="102" t="s">
        <v>70</v>
      </c>
      <c r="D457" s="125" t="s">
        <v>604</v>
      </c>
      <c r="E457" s="148" t="s">
        <v>265</v>
      </c>
      <c r="F457" s="154"/>
      <c r="G457" s="130" t="s">
        <v>174</v>
      </c>
      <c r="H457" s="97">
        <v>545000</v>
      </c>
      <c r="I457" s="103">
        <v>545000</v>
      </c>
      <c r="J457" s="104">
        <v>0</v>
      </c>
      <c r="K457" s="119" t="str">
        <f t="shared" si="8"/>
        <v>00005059390099990800</v>
      </c>
      <c r="L457" s="107" t="s">
        <v>618</v>
      </c>
    </row>
    <row r="458" spans="1:12" ht="12.75">
      <c r="A458" s="100" t="s">
        <v>228</v>
      </c>
      <c r="B458" s="101" t="s">
        <v>7</v>
      </c>
      <c r="C458" s="102" t="s">
        <v>70</v>
      </c>
      <c r="D458" s="125" t="s">
        <v>604</v>
      </c>
      <c r="E458" s="148" t="s">
        <v>265</v>
      </c>
      <c r="F458" s="154"/>
      <c r="G458" s="130" t="s">
        <v>230</v>
      </c>
      <c r="H458" s="97">
        <v>15000</v>
      </c>
      <c r="I458" s="103">
        <v>15000</v>
      </c>
      <c r="J458" s="104">
        <v>0</v>
      </c>
      <c r="K458" s="119" t="str">
        <f t="shared" si="8"/>
        <v>00005059390099990830</v>
      </c>
      <c r="L458" s="107" t="s">
        <v>619</v>
      </c>
    </row>
    <row r="459" spans="1:12" s="85" customFormat="1" ht="22.5">
      <c r="A459" s="80" t="s">
        <v>231</v>
      </c>
      <c r="B459" s="79" t="s">
        <v>7</v>
      </c>
      <c r="C459" s="122" t="s">
        <v>70</v>
      </c>
      <c r="D459" s="126" t="s">
        <v>604</v>
      </c>
      <c r="E459" s="151" t="s">
        <v>265</v>
      </c>
      <c r="F459" s="155"/>
      <c r="G459" s="123" t="s">
        <v>232</v>
      </c>
      <c r="H459" s="81">
        <v>15000</v>
      </c>
      <c r="I459" s="82">
        <v>15000</v>
      </c>
      <c r="J459" s="83">
        <f>IF(IF(H459="",0,H459)=0,0,(IF(H459&gt;0,IF(I459&gt;H459,0,H459-I459),IF(I459&gt;H459,H459-I459,0))))</f>
        <v>0</v>
      </c>
      <c r="K459" s="119" t="str">
        <f t="shared" si="8"/>
        <v>00005059390099990831</v>
      </c>
      <c r="L459" s="84" t="str">
        <f>C459&amp;D459&amp;E459&amp;F459&amp;G459</f>
        <v>00005059390099990831</v>
      </c>
    </row>
    <row r="460" spans="1:12" ht="12.75">
      <c r="A460" s="100" t="s">
        <v>233</v>
      </c>
      <c r="B460" s="101" t="s">
        <v>7</v>
      </c>
      <c r="C460" s="102" t="s">
        <v>70</v>
      </c>
      <c r="D460" s="125" t="s">
        <v>604</v>
      </c>
      <c r="E460" s="148" t="s">
        <v>265</v>
      </c>
      <c r="F460" s="154"/>
      <c r="G460" s="130" t="s">
        <v>235</v>
      </c>
      <c r="H460" s="97">
        <v>530000</v>
      </c>
      <c r="I460" s="103">
        <v>530000</v>
      </c>
      <c r="J460" s="104">
        <v>0</v>
      </c>
      <c r="K460" s="119" t="str">
        <f t="shared" si="8"/>
        <v>00005059390099990850</v>
      </c>
      <c r="L460" s="107" t="s">
        <v>620</v>
      </c>
    </row>
    <row r="461" spans="1:12" s="85" customFormat="1" ht="12.75">
      <c r="A461" s="80" t="s">
        <v>240</v>
      </c>
      <c r="B461" s="79" t="s">
        <v>7</v>
      </c>
      <c r="C461" s="122" t="s">
        <v>70</v>
      </c>
      <c r="D461" s="126" t="s">
        <v>604</v>
      </c>
      <c r="E461" s="151" t="s">
        <v>265</v>
      </c>
      <c r="F461" s="155"/>
      <c r="G461" s="123" t="s">
        <v>241</v>
      </c>
      <c r="H461" s="81">
        <v>530000</v>
      </c>
      <c r="I461" s="82">
        <v>530000</v>
      </c>
      <c r="J461" s="83">
        <f>IF(IF(H461="",0,H461)=0,0,(IF(H461&gt;0,IF(I461&gt;H461,0,H461-I461),IF(I461&gt;H461,H461-I461,0))))</f>
        <v>0</v>
      </c>
      <c r="K461" s="119" t="str">
        <f t="shared" si="8"/>
        <v>00005059390099990853</v>
      </c>
      <c r="L461" s="84" t="str">
        <f>C461&amp;D461&amp;E461&amp;F461&amp;G461</f>
        <v>00005059390099990853</v>
      </c>
    </row>
    <row r="462" spans="1:12" ht="12.75">
      <c r="A462" s="100" t="s">
        <v>621</v>
      </c>
      <c r="B462" s="101" t="s">
        <v>7</v>
      </c>
      <c r="C462" s="102" t="s">
        <v>70</v>
      </c>
      <c r="D462" s="125" t="s">
        <v>623</v>
      </c>
      <c r="E462" s="148" t="s">
        <v>120</v>
      </c>
      <c r="F462" s="154"/>
      <c r="G462" s="130" t="s">
        <v>70</v>
      </c>
      <c r="H462" s="97">
        <v>2994550</v>
      </c>
      <c r="I462" s="103">
        <v>1487000.81</v>
      </c>
      <c r="J462" s="104">
        <v>1507549.19</v>
      </c>
      <c r="K462" s="119" t="str">
        <f t="shared" si="8"/>
        <v>00007000000000000000</v>
      </c>
      <c r="L462" s="107" t="s">
        <v>622</v>
      </c>
    </row>
    <row r="463" spans="1:12" ht="12.75">
      <c r="A463" s="100" t="s">
        <v>624</v>
      </c>
      <c r="B463" s="101" t="s">
        <v>7</v>
      </c>
      <c r="C463" s="102" t="s">
        <v>70</v>
      </c>
      <c r="D463" s="125" t="s">
        <v>626</v>
      </c>
      <c r="E463" s="148" t="s">
        <v>120</v>
      </c>
      <c r="F463" s="154"/>
      <c r="G463" s="130" t="s">
        <v>70</v>
      </c>
      <c r="H463" s="97">
        <v>2994550</v>
      </c>
      <c r="I463" s="103">
        <v>1487000.81</v>
      </c>
      <c r="J463" s="104">
        <v>1507549.19</v>
      </c>
      <c r="K463" s="119" t="str">
        <f t="shared" si="8"/>
        <v>00007070000000000000</v>
      </c>
      <c r="L463" s="107" t="s">
        <v>625</v>
      </c>
    </row>
    <row r="464" spans="1:12" ht="45">
      <c r="A464" s="100" t="s">
        <v>200</v>
      </c>
      <c r="B464" s="101" t="s">
        <v>7</v>
      </c>
      <c r="C464" s="102" t="s">
        <v>70</v>
      </c>
      <c r="D464" s="125" t="s">
        <v>626</v>
      </c>
      <c r="E464" s="148" t="s">
        <v>202</v>
      </c>
      <c r="F464" s="154"/>
      <c r="G464" s="130" t="s">
        <v>70</v>
      </c>
      <c r="H464" s="97">
        <v>2316650</v>
      </c>
      <c r="I464" s="103">
        <v>1105924.17</v>
      </c>
      <c r="J464" s="104">
        <v>1210725.83</v>
      </c>
      <c r="K464" s="119" t="str">
        <f t="shared" si="8"/>
        <v>00007073300000000000</v>
      </c>
      <c r="L464" s="107" t="s">
        <v>627</v>
      </c>
    </row>
    <row r="465" spans="1:12" ht="33.75">
      <c r="A465" s="100" t="s">
        <v>628</v>
      </c>
      <c r="B465" s="101" t="s">
        <v>7</v>
      </c>
      <c r="C465" s="102" t="s">
        <v>70</v>
      </c>
      <c r="D465" s="125" t="s">
        <v>626</v>
      </c>
      <c r="E465" s="148" t="s">
        <v>630</v>
      </c>
      <c r="F465" s="154"/>
      <c r="G465" s="130" t="s">
        <v>70</v>
      </c>
      <c r="H465" s="97">
        <v>2316650</v>
      </c>
      <c r="I465" s="103">
        <v>1105924.17</v>
      </c>
      <c r="J465" s="104">
        <v>1210725.83</v>
      </c>
      <c r="K465" s="119" t="str">
        <f t="shared" si="8"/>
        <v>00007073300013330000</v>
      </c>
      <c r="L465" s="107" t="s">
        <v>629</v>
      </c>
    </row>
    <row r="466" spans="1:12" ht="56.25">
      <c r="A466" s="100" t="s">
        <v>206</v>
      </c>
      <c r="B466" s="101" t="s">
        <v>7</v>
      </c>
      <c r="C466" s="102" t="s">
        <v>70</v>
      </c>
      <c r="D466" s="125" t="s">
        <v>626</v>
      </c>
      <c r="E466" s="148" t="s">
        <v>630</v>
      </c>
      <c r="F466" s="154"/>
      <c r="G466" s="130" t="s">
        <v>208</v>
      </c>
      <c r="H466" s="97">
        <v>2057280</v>
      </c>
      <c r="I466" s="103">
        <v>1009629.47</v>
      </c>
      <c r="J466" s="104">
        <v>1047650.53</v>
      </c>
      <c r="K466" s="119" t="str">
        <f t="shared" si="8"/>
        <v>00007073300013330100</v>
      </c>
      <c r="L466" s="107" t="s">
        <v>631</v>
      </c>
    </row>
    <row r="467" spans="1:12" ht="12.75">
      <c r="A467" s="100" t="s">
        <v>209</v>
      </c>
      <c r="B467" s="101" t="s">
        <v>7</v>
      </c>
      <c r="C467" s="102" t="s">
        <v>70</v>
      </c>
      <c r="D467" s="125" t="s">
        <v>626</v>
      </c>
      <c r="E467" s="148" t="s">
        <v>630</v>
      </c>
      <c r="F467" s="154"/>
      <c r="G467" s="130" t="s">
        <v>211</v>
      </c>
      <c r="H467" s="97">
        <v>2057280</v>
      </c>
      <c r="I467" s="103">
        <v>1009629.47</v>
      </c>
      <c r="J467" s="104">
        <v>1047650.53</v>
      </c>
      <c r="K467" s="119" t="str">
        <f t="shared" si="8"/>
        <v>00007073300013330110</v>
      </c>
      <c r="L467" s="107" t="s">
        <v>632</v>
      </c>
    </row>
    <row r="468" spans="1:12" s="85" customFormat="1" ht="12.75">
      <c r="A468" s="80" t="s">
        <v>212</v>
      </c>
      <c r="B468" s="79" t="s">
        <v>7</v>
      </c>
      <c r="C468" s="122" t="s">
        <v>70</v>
      </c>
      <c r="D468" s="126" t="s">
        <v>626</v>
      </c>
      <c r="E468" s="151" t="s">
        <v>630</v>
      </c>
      <c r="F468" s="155"/>
      <c r="G468" s="123" t="s">
        <v>213</v>
      </c>
      <c r="H468" s="81">
        <v>1580090</v>
      </c>
      <c r="I468" s="82">
        <v>778958.39</v>
      </c>
      <c r="J468" s="83">
        <f>IF(IF(H468="",0,H468)=0,0,(IF(H468&gt;0,IF(I468&gt;H468,0,H468-I468),IF(I468&gt;H468,H468-I468,0))))</f>
        <v>801131.61</v>
      </c>
      <c r="K468" s="119" t="str">
        <f t="shared" si="8"/>
        <v>00007073300013330111</v>
      </c>
      <c r="L468" s="84" t="str">
        <f>C468&amp;D468&amp;E468&amp;F468&amp;G468</f>
        <v>00007073300013330111</v>
      </c>
    </row>
    <row r="469" spans="1:12" s="85" customFormat="1" ht="33.75">
      <c r="A469" s="80" t="s">
        <v>216</v>
      </c>
      <c r="B469" s="79" t="s">
        <v>7</v>
      </c>
      <c r="C469" s="122" t="s">
        <v>70</v>
      </c>
      <c r="D469" s="126" t="s">
        <v>626</v>
      </c>
      <c r="E469" s="151" t="s">
        <v>630</v>
      </c>
      <c r="F469" s="155"/>
      <c r="G469" s="123" t="s">
        <v>217</v>
      </c>
      <c r="H469" s="81">
        <v>477190</v>
      </c>
      <c r="I469" s="82">
        <v>230671.08</v>
      </c>
      <c r="J469" s="83">
        <f>IF(IF(H469="",0,H469)=0,0,(IF(H469&gt;0,IF(I469&gt;H469,0,H469-I469),IF(I469&gt;H469,H469-I469,0))))</f>
        <v>246518.92</v>
      </c>
      <c r="K469" s="119" t="str">
        <f t="shared" si="8"/>
        <v>00007073300013330119</v>
      </c>
      <c r="L469" s="84" t="str">
        <f>C469&amp;D469&amp;E469&amp;F469&amp;G469</f>
        <v>00007073300013330119</v>
      </c>
    </row>
    <row r="470" spans="1:12" ht="22.5">
      <c r="A470" s="100" t="s">
        <v>134</v>
      </c>
      <c r="B470" s="101" t="s">
        <v>7</v>
      </c>
      <c r="C470" s="102" t="s">
        <v>70</v>
      </c>
      <c r="D470" s="125" t="s">
        <v>626</v>
      </c>
      <c r="E470" s="148" t="s">
        <v>630</v>
      </c>
      <c r="F470" s="154"/>
      <c r="G470" s="130" t="s">
        <v>7</v>
      </c>
      <c r="H470" s="97">
        <v>259370</v>
      </c>
      <c r="I470" s="103">
        <v>96294.7</v>
      </c>
      <c r="J470" s="104">
        <v>163075.3</v>
      </c>
      <c r="K470" s="119" t="str">
        <f t="shared" si="8"/>
        <v>00007073300013330200</v>
      </c>
      <c r="L470" s="107" t="s">
        <v>633</v>
      </c>
    </row>
    <row r="471" spans="1:12" ht="22.5">
      <c r="A471" s="100" t="s">
        <v>136</v>
      </c>
      <c r="B471" s="101" t="s">
        <v>7</v>
      </c>
      <c r="C471" s="102" t="s">
        <v>70</v>
      </c>
      <c r="D471" s="125" t="s">
        <v>626</v>
      </c>
      <c r="E471" s="148" t="s">
        <v>630</v>
      </c>
      <c r="F471" s="154"/>
      <c r="G471" s="130" t="s">
        <v>138</v>
      </c>
      <c r="H471" s="97">
        <v>259370</v>
      </c>
      <c r="I471" s="103">
        <v>96294.7</v>
      </c>
      <c r="J471" s="104">
        <v>163075.3</v>
      </c>
      <c r="K471" s="119" t="str">
        <f t="shared" si="8"/>
        <v>00007073300013330240</v>
      </c>
      <c r="L471" s="107" t="s">
        <v>634</v>
      </c>
    </row>
    <row r="472" spans="1:12" s="85" customFormat="1" ht="12.75">
      <c r="A472" s="80" t="s">
        <v>139</v>
      </c>
      <c r="B472" s="79" t="s">
        <v>7</v>
      </c>
      <c r="C472" s="122" t="s">
        <v>70</v>
      </c>
      <c r="D472" s="126" t="s">
        <v>626</v>
      </c>
      <c r="E472" s="151" t="s">
        <v>630</v>
      </c>
      <c r="F472" s="155"/>
      <c r="G472" s="123" t="s">
        <v>140</v>
      </c>
      <c r="H472" s="81">
        <v>259370</v>
      </c>
      <c r="I472" s="82">
        <v>96294.7</v>
      </c>
      <c r="J472" s="83">
        <f>IF(IF(H472="",0,H472)=0,0,(IF(H472&gt;0,IF(I472&gt;H472,0,H472-I472),IF(I472&gt;H472,H472-I472,0))))</f>
        <v>163075.3</v>
      </c>
      <c r="K472" s="119" t="str">
        <f t="shared" si="8"/>
        <v>00007073300013330244</v>
      </c>
      <c r="L472" s="84" t="str">
        <f>C472&amp;D472&amp;E472&amp;F472&amp;G472</f>
        <v>00007073300013330244</v>
      </c>
    </row>
    <row r="473" spans="1:12" ht="22.5">
      <c r="A473" s="100" t="s">
        <v>125</v>
      </c>
      <c r="B473" s="101" t="s">
        <v>7</v>
      </c>
      <c r="C473" s="102" t="s">
        <v>70</v>
      </c>
      <c r="D473" s="125" t="s">
        <v>626</v>
      </c>
      <c r="E473" s="148" t="s">
        <v>127</v>
      </c>
      <c r="F473" s="154"/>
      <c r="G473" s="130" t="s">
        <v>70</v>
      </c>
      <c r="H473" s="97">
        <v>677900</v>
      </c>
      <c r="I473" s="103">
        <v>381076.64</v>
      </c>
      <c r="J473" s="104">
        <v>296823.36</v>
      </c>
      <c r="K473" s="119" t="str">
        <f t="shared" si="8"/>
        <v>00007079300000000000</v>
      </c>
      <c r="L473" s="107" t="s">
        <v>635</v>
      </c>
    </row>
    <row r="474" spans="1:12" ht="22.5">
      <c r="A474" s="100" t="s">
        <v>128</v>
      </c>
      <c r="B474" s="101" t="s">
        <v>7</v>
      </c>
      <c r="C474" s="102" t="s">
        <v>70</v>
      </c>
      <c r="D474" s="125" t="s">
        <v>626</v>
      </c>
      <c r="E474" s="148" t="s">
        <v>130</v>
      </c>
      <c r="F474" s="154"/>
      <c r="G474" s="130" t="s">
        <v>70</v>
      </c>
      <c r="H474" s="97">
        <v>677900</v>
      </c>
      <c r="I474" s="103">
        <v>381076.64</v>
      </c>
      <c r="J474" s="104">
        <v>296823.36</v>
      </c>
      <c r="K474" s="119" t="str">
        <f t="shared" si="8"/>
        <v>00007079390000000000</v>
      </c>
      <c r="L474" s="107" t="s">
        <v>636</v>
      </c>
    </row>
    <row r="475" spans="1:12" ht="22.5">
      <c r="A475" s="100" t="s">
        <v>637</v>
      </c>
      <c r="B475" s="101" t="s">
        <v>7</v>
      </c>
      <c r="C475" s="102" t="s">
        <v>70</v>
      </c>
      <c r="D475" s="125" t="s">
        <v>626</v>
      </c>
      <c r="E475" s="148" t="s">
        <v>639</v>
      </c>
      <c r="F475" s="154"/>
      <c r="G475" s="130" t="s">
        <v>70</v>
      </c>
      <c r="H475" s="97">
        <v>677900</v>
      </c>
      <c r="I475" s="103">
        <v>381076.64</v>
      </c>
      <c r="J475" s="104">
        <v>296823.36</v>
      </c>
      <c r="K475" s="119" t="str">
        <f t="shared" si="8"/>
        <v>00007079390029050000</v>
      </c>
      <c r="L475" s="107" t="s">
        <v>638</v>
      </c>
    </row>
    <row r="476" spans="1:12" ht="22.5">
      <c r="A476" s="100" t="s">
        <v>134</v>
      </c>
      <c r="B476" s="101" t="s">
        <v>7</v>
      </c>
      <c r="C476" s="102" t="s">
        <v>70</v>
      </c>
      <c r="D476" s="125" t="s">
        <v>626</v>
      </c>
      <c r="E476" s="148" t="s">
        <v>639</v>
      </c>
      <c r="F476" s="154"/>
      <c r="G476" s="130" t="s">
        <v>7</v>
      </c>
      <c r="H476" s="97">
        <v>677900</v>
      </c>
      <c r="I476" s="103">
        <v>381076.64</v>
      </c>
      <c r="J476" s="104">
        <v>296823.36</v>
      </c>
      <c r="K476" s="119" t="str">
        <f t="shared" si="8"/>
        <v>00007079390029050200</v>
      </c>
      <c r="L476" s="107" t="s">
        <v>640</v>
      </c>
    </row>
    <row r="477" spans="1:12" ht="22.5">
      <c r="A477" s="100" t="s">
        <v>136</v>
      </c>
      <c r="B477" s="101" t="s">
        <v>7</v>
      </c>
      <c r="C477" s="102" t="s">
        <v>70</v>
      </c>
      <c r="D477" s="125" t="s">
        <v>626</v>
      </c>
      <c r="E477" s="148" t="s">
        <v>639</v>
      </c>
      <c r="F477" s="154"/>
      <c r="G477" s="130" t="s">
        <v>138</v>
      </c>
      <c r="H477" s="97">
        <v>677900</v>
      </c>
      <c r="I477" s="103">
        <v>381076.64</v>
      </c>
      <c r="J477" s="104">
        <v>296823.36</v>
      </c>
      <c r="K477" s="119" t="str">
        <f t="shared" si="8"/>
        <v>00007079390029050240</v>
      </c>
      <c r="L477" s="107" t="s">
        <v>641</v>
      </c>
    </row>
    <row r="478" spans="1:12" s="85" customFormat="1" ht="12.75">
      <c r="A478" s="80" t="s">
        <v>139</v>
      </c>
      <c r="B478" s="79" t="s">
        <v>7</v>
      </c>
      <c r="C478" s="122" t="s">
        <v>70</v>
      </c>
      <c r="D478" s="126" t="s">
        <v>626</v>
      </c>
      <c r="E478" s="151" t="s">
        <v>639</v>
      </c>
      <c r="F478" s="155"/>
      <c r="G478" s="123" t="s">
        <v>140</v>
      </c>
      <c r="H478" s="81">
        <v>677900</v>
      </c>
      <c r="I478" s="82">
        <v>381076.64</v>
      </c>
      <c r="J478" s="83">
        <f>IF(IF(H478="",0,H478)=0,0,(IF(H478&gt;0,IF(I478&gt;H478,0,H478-I478),IF(I478&gt;H478,H478-I478,0))))</f>
        <v>296823.36</v>
      </c>
      <c r="K478" s="119" t="str">
        <f t="shared" si="8"/>
        <v>00007079390029050244</v>
      </c>
      <c r="L478" s="84" t="str">
        <f>C478&amp;D478&amp;E478&amp;F478&amp;G478</f>
        <v>00007079390029050244</v>
      </c>
    </row>
    <row r="479" spans="1:12" ht="12.75">
      <c r="A479" s="100" t="s">
        <v>642</v>
      </c>
      <c r="B479" s="101" t="s">
        <v>7</v>
      </c>
      <c r="C479" s="102" t="s">
        <v>70</v>
      </c>
      <c r="D479" s="125" t="s">
        <v>644</v>
      </c>
      <c r="E479" s="148" t="s">
        <v>120</v>
      </c>
      <c r="F479" s="154"/>
      <c r="G479" s="130" t="s">
        <v>70</v>
      </c>
      <c r="H479" s="97">
        <v>34586282.34</v>
      </c>
      <c r="I479" s="103">
        <v>24561239</v>
      </c>
      <c r="J479" s="104">
        <v>10025043.34</v>
      </c>
      <c r="K479" s="119" t="str">
        <f t="shared" si="8"/>
        <v>00008000000000000000</v>
      </c>
      <c r="L479" s="107" t="s">
        <v>643</v>
      </c>
    </row>
    <row r="480" spans="1:12" ht="12.75">
      <c r="A480" s="100" t="s">
        <v>645</v>
      </c>
      <c r="B480" s="101" t="s">
        <v>7</v>
      </c>
      <c r="C480" s="102" t="s">
        <v>70</v>
      </c>
      <c r="D480" s="125" t="s">
        <v>647</v>
      </c>
      <c r="E480" s="148" t="s">
        <v>120</v>
      </c>
      <c r="F480" s="154"/>
      <c r="G480" s="130" t="s">
        <v>70</v>
      </c>
      <c r="H480" s="97">
        <v>34586282.34</v>
      </c>
      <c r="I480" s="103">
        <v>24561239</v>
      </c>
      <c r="J480" s="104">
        <v>10025043.34</v>
      </c>
      <c r="K480" s="119" t="str">
        <f t="shared" si="8"/>
        <v>00008010000000000000</v>
      </c>
      <c r="L480" s="107" t="s">
        <v>646</v>
      </c>
    </row>
    <row r="481" spans="1:12" ht="22.5">
      <c r="A481" s="100" t="s">
        <v>648</v>
      </c>
      <c r="B481" s="101" t="s">
        <v>7</v>
      </c>
      <c r="C481" s="102" t="s">
        <v>70</v>
      </c>
      <c r="D481" s="125" t="s">
        <v>647</v>
      </c>
      <c r="E481" s="148" t="s">
        <v>650</v>
      </c>
      <c r="F481" s="154"/>
      <c r="G481" s="130" t="s">
        <v>70</v>
      </c>
      <c r="H481" s="97">
        <v>34486282.34</v>
      </c>
      <c r="I481" s="103">
        <v>24561239</v>
      </c>
      <c r="J481" s="104">
        <v>9925043.34</v>
      </c>
      <c r="K481" s="119" t="str">
        <f t="shared" si="8"/>
        <v>00008010300000000000</v>
      </c>
      <c r="L481" s="107" t="s">
        <v>649</v>
      </c>
    </row>
    <row r="482" spans="1:12" ht="12.75">
      <c r="A482" s="100" t="s">
        <v>651</v>
      </c>
      <c r="B482" s="101" t="s">
        <v>7</v>
      </c>
      <c r="C482" s="102" t="s">
        <v>70</v>
      </c>
      <c r="D482" s="125" t="s">
        <v>647</v>
      </c>
      <c r="E482" s="148" t="s">
        <v>653</v>
      </c>
      <c r="F482" s="154"/>
      <c r="G482" s="130" t="s">
        <v>70</v>
      </c>
      <c r="H482" s="97">
        <v>34486282.34</v>
      </c>
      <c r="I482" s="103">
        <v>24561239</v>
      </c>
      <c r="J482" s="104">
        <v>9925043.34</v>
      </c>
      <c r="K482" s="119" t="str">
        <f t="shared" si="8"/>
        <v>00008010310000000000</v>
      </c>
      <c r="L482" s="107" t="s">
        <v>652</v>
      </c>
    </row>
    <row r="483" spans="1:12" ht="22.5">
      <c r="A483" s="100" t="s">
        <v>654</v>
      </c>
      <c r="B483" s="101" t="s">
        <v>7</v>
      </c>
      <c r="C483" s="102" t="s">
        <v>70</v>
      </c>
      <c r="D483" s="125" t="s">
        <v>647</v>
      </c>
      <c r="E483" s="148" t="s">
        <v>656</v>
      </c>
      <c r="F483" s="154"/>
      <c r="G483" s="130" t="s">
        <v>70</v>
      </c>
      <c r="H483" s="97">
        <v>2308030</v>
      </c>
      <c r="I483" s="103">
        <v>1799205.21</v>
      </c>
      <c r="J483" s="104">
        <v>508824.79</v>
      </c>
      <c r="K483" s="119" t="str">
        <f t="shared" si="8"/>
        <v>00008010310023010000</v>
      </c>
      <c r="L483" s="107" t="s">
        <v>655</v>
      </c>
    </row>
    <row r="484" spans="1:12" ht="56.25">
      <c r="A484" s="100" t="s">
        <v>206</v>
      </c>
      <c r="B484" s="101" t="s">
        <v>7</v>
      </c>
      <c r="C484" s="102" t="s">
        <v>70</v>
      </c>
      <c r="D484" s="125" t="s">
        <v>647</v>
      </c>
      <c r="E484" s="148" t="s">
        <v>656</v>
      </c>
      <c r="F484" s="154"/>
      <c r="G484" s="130" t="s">
        <v>208</v>
      </c>
      <c r="H484" s="97">
        <v>2308030</v>
      </c>
      <c r="I484" s="103">
        <v>1799205.21</v>
      </c>
      <c r="J484" s="104">
        <v>508824.79</v>
      </c>
      <c r="K484" s="119" t="str">
        <f t="shared" si="8"/>
        <v>00008010310023010100</v>
      </c>
      <c r="L484" s="107" t="s">
        <v>657</v>
      </c>
    </row>
    <row r="485" spans="1:12" ht="12.75">
      <c r="A485" s="100" t="s">
        <v>209</v>
      </c>
      <c r="B485" s="101" t="s">
        <v>7</v>
      </c>
      <c r="C485" s="102" t="s">
        <v>70</v>
      </c>
      <c r="D485" s="125" t="s">
        <v>647</v>
      </c>
      <c r="E485" s="148" t="s">
        <v>656</v>
      </c>
      <c r="F485" s="154"/>
      <c r="G485" s="130" t="s">
        <v>211</v>
      </c>
      <c r="H485" s="97">
        <v>2308030</v>
      </c>
      <c r="I485" s="103">
        <v>1799205.21</v>
      </c>
      <c r="J485" s="104">
        <v>508824.79</v>
      </c>
      <c r="K485" s="119" t="str">
        <f t="shared" si="8"/>
        <v>00008010310023010110</v>
      </c>
      <c r="L485" s="107" t="s">
        <v>658</v>
      </c>
    </row>
    <row r="486" spans="1:12" s="85" customFormat="1" ht="12.75">
      <c r="A486" s="80" t="s">
        <v>212</v>
      </c>
      <c r="B486" s="79" t="s">
        <v>7</v>
      </c>
      <c r="C486" s="122" t="s">
        <v>70</v>
      </c>
      <c r="D486" s="126" t="s">
        <v>647</v>
      </c>
      <c r="E486" s="151" t="s">
        <v>656</v>
      </c>
      <c r="F486" s="155"/>
      <c r="G486" s="123" t="s">
        <v>213</v>
      </c>
      <c r="H486" s="81">
        <v>1772680</v>
      </c>
      <c r="I486" s="82">
        <v>1391735.95</v>
      </c>
      <c r="J486" s="83">
        <f>IF(IF(H486="",0,H486)=0,0,(IF(H486&gt;0,IF(I486&gt;H486,0,H486-I486),IF(I486&gt;H486,H486-I486,0))))</f>
        <v>380944.05</v>
      </c>
      <c r="K486" s="119" t="str">
        <f t="shared" si="8"/>
        <v>00008010310023010111</v>
      </c>
      <c r="L486" s="84" t="str">
        <f>C486&amp;D486&amp;E486&amp;F486&amp;G486</f>
        <v>00008010310023010111</v>
      </c>
    </row>
    <row r="487" spans="1:12" s="85" customFormat="1" ht="33.75">
      <c r="A487" s="80" t="s">
        <v>216</v>
      </c>
      <c r="B487" s="79" t="s">
        <v>7</v>
      </c>
      <c r="C487" s="122" t="s">
        <v>70</v>
      </c>
      <c r="D487" s="126" t="s">
        <v>647</v>
      </c>
      <c r="E487" s="151" t="s">
        <v>656</v>
      </c>
      <c r="F487" s="155"/>
      <c r="G487" s="123" t="s">
        <v>217</v>
      </c>
      <c r="H487" s="81">
        <v>535350</v>
      </c>
      <c r="I487" s="82">
        <v>407469.26</v>
      </c>
      <c r="J487" s="83">
        <f>IF(IF(H487="",0,H487)=0,0,(IF(H487&gt;0,IF(I487&gt;H487,0,H487-I487),IF(I487&gt;H487,H487-I487,0))))</f>
        <v>127880.74</v>
      </c>
      <c r="K487" s="119" t="str">
        <f t="shared" si="8"/>
        <v>00008010310023010119</v>
      </c>
      <c r="L487" s="84" t="str">
        <f>C487&amp;D487&amp;E487&amp;F487&amp;G487</f>
        <v>00008010310023010119</v>
      </c>
    </row>
    <row r="488" spans="1:12" ht="12.75">
      <c r="A488" s="100" t="s">
        <v>659</v>
      </c>
      <c r="B488" s="101" t="s">
        <v>7</v>
      </c>
      <c r="C488" s="102" t="s">
        <v>70</v>
      </c>
      <c r="D488" s="125" t="s">
        <v>647</v>
      </c>
      <c r="E488" s="148" t="s">
        <v>661</v>
      </c>
      <c r="F488" s="154"/>
      <c r="G488" s="130" t="s">
        <v>70</v>
      </c>
      <c r="H488" s="97">
        <v>14855094.5</v>
      </c>
      <c r="I488" s="103">
        <v>9833601.4</v>
      </c>
      <c r="J488" s="104">
        <v>5021493.1</v>
      </c>
      <c r="K488" s="119" t="str">
        <f t="shared" si="8"/>
        <v>00008010310023020000</v>
      </c>
      <c r="L488" s="107" t="s">
        <v>660</v>
      </c>
    </row>
    <row r="489" spans="1:12" ht="22.5">
      <c r="A489" s="100" t="s">
        <v>250</v>
      </c>
      <c r="B489" s="101" t="s">
        <v>7</v>
      </c>
      <c r="C489" s="102" t="s">
        <v>70</v>
      </c>
      <c r="D489" s="125" t="s">
        <v>647</v>
      </c>
      <c r="E489" s="148" t="s">
        <v>661</v>
      </c>
      <c r="F489" s="154"/>
      <c r="G489" s="130" t="s">
        <v>252</v>
      </c>
      <c r="H489" s="97">
        <v>14855094.5</v>
      </c>
      <c r="I489" s="103">
        <v>9833601.4</v>
      </c>
      <c r="J489" s="104">
        <v>5021493.1</v>
      </c>
      <c r="K489" s="119" t="str">
        <f t="shared" si="8"/>
        <v>00008010310023020600</v>
      </c>
      <c r="L489" s="107" t="s">
        <v>662</v>
      </c>
    </row>
    <row r="490" spans="1:12" ht="12.75">
      <c r="A490" s="100" t="s">
        <v>253</v>
      </c>
      <c r="B490" s="101" t="s">
        <v>7</v>
      </c>
      <c r="C490" s="102" t="s">
        <v>70</v>
      </c>
      <c r="D490" s="125" t="s">
        <v>647</v>
      </c>
      <c r="E490" s="148" t="s">
        <v>661</v>
      </c>
      <c r="F490" s="154"/>
      <c r="G490" s="130" t="s">
        <v>255</v>
      </c>
      <c r="H490" s="97">
        <v>14855094.5</v>
      </c>
      <c r="I490" s="103">
        <v>9833601.4</v>
      </c>
      <c r="J490" s="104">
        <v>5021493.1</v>
      </c>
      <c r="K490" s="119" t="str">
        <f t="shared" si="8"/>
        <v>00008010310023020610</v>
      </c>
      <c r="L490" s="107" t="s">
        <v>663</v>
      </c>
    </row>
    <row r="491" spans="1:12" s="85" customFormat="1" ht="45">
      <c r="A491" s="80" t="s">
        <v>664</v>
      </c>
      <c r="B491" s="79" t="s">
        <v>7</v>
      </c>
      <c r="C491" s="122" t="s">
        <v>70</v>
      </c>
      <c r="D491" s="126" t="s">
        <v>647</v>
      </c>
      <c r="E491" s="151" t="s">
        <v>661</v>
      </c>
      <c r="F491" s="155"/>
      <c r="G491" s="123" t="s">
        <v>665</v>
      </c>
      <c r="H491" s="81">
        <v>14855094.5</v>
      </c>
      <c r="I491" s="82">
        <v>9833601.4</v>
      </c>
      <c r="J491" s="83">
        <f>IF(IF(H491="",0,H491)=0,0,(IF(H491&gt;0,IF(I491&gt;H491,0,H491-I491),IF(I491&gt;H491,H491-I491,0))))</f>
        <v>5021493.1</v>
      </c>
      <c r="K491" s="119" t="str">
        <f t="shared" si="8"/>
        <v>00008010310023020611</v>
      </c>
      <c r="L491" s="84" t="str">
        <f>C491&amp;D491&amp;E491&amp;F491&amp;G491</f>
        <v>00008010310023020611</v>
      </c>
    </row>
    <row r="492" spans="1:12" ht="33.75">
      <c r="A492" s="100" t="s">
        <v>666</v>
      </c>
      <c r="B492" s="101" t="s">
        <v>7</v>
      </c>
      <c r="C492" s="102" t="s">
        <v>70</v>
      </c>
      <c r="D492" s="125" t="s">
        <v>647</v>
      </c>
      <c r="E492" s="148" t="s">
        <v>668</v>
      </c>
      <c r="F492" s="154"/>
      <c r="G492" s="130" t="s">
        <v>70</v>
      </c>
      <c r="H492" s="97">
        <v>24000</v>
      </c>
      <c r="I492" s="103">
        <v>12500</v>
      </c>
      <c r="J492" s="104">
        <v>11500</v>
      </c>
      <c r="K492" s="119" t="str">
        <f t="shared" si="8"/>
        <v>00008010310023030000</v>
      </c>
      <c r="L492" s="107" t="s">
        <v>667</v>
      </c>
    </row>
    <row r="493" spans="1:12" ht="22.5">
      <c r="A493" s="100" t="s">
        <v>250</v>
      </c>
      <c r="B493" s="101" t="s">
        <v>7</v>
      </c>
      <c r="C493" s="102" t="s">
        <v>70</v>
      </c>
      <c r="D493" s="125" t="s">
        <v>647</v>
      </c>
      <c r="E493" s="148" t="s">
        <v>668</v>
      </c>
      <c r="F493" s="154"/>
      <c r="G493" s="130" t="s">
        <v>252</v>
      </c>
      <c r="H493" s="97">
        <v>24000</v>
      </c>
      <c r="I493" s="103">
        <v>12500</v>
      </c>
      <c r="J493" s="104">
        <v>11500</v>
      </c>
      <c r="K493" s="119" t="str">
        <f t="shared" si="8"/>
        <v>00008010310023030600</v>
      </c>
      <c r="L493" s="107" t="s">
        <v>669</v>
      </c>
    </row>
    <row r="494" spans="1:12" ht="12.75">
      <c r="A494" s="100" t="s">
        <v>253</v>
      </c>
      <c r="B494" s="101" t="s">
        <v>7</v>
      </c>
      <c r="C494" s="102" t="s">
        <v>70</v>
      </c>
      <c r="D494" s="125" t="s">
        <v>647</v>
      </c>
      <c r="E494" s="148" t="s">
        <v>668</v>
      </c>
      <c r="F494" s="154"/>
      <c r="G494" s="130" t="s">
        <v>255</v>
      </c>
      <c r="H494" s="97">
        <v>24000</v>
      </c>
      <c r="I494" s="103">
        <v>12500</v>
      </c>
      <c r="J494" s="104">
        <v>11500</v>
      </c>
      <c r="K494" s="119" t="str">
        <f t="shared" si="8"/>
        <v>00008010310023030610</v>
      </c>
      <c r="L494" s="107" t="s">
        <v>670</v>
      </c>
    </row>
    <row r="495" spans="1:12" s="85" customFormat="1" ht="12.75">
      <c r="A495" s="80" t="s">
        <v>256</v>
      </c>
      <c r="B495" s="79" t="s">
        <v>7</v>
      </c>
      <c r="C495" s="122" t="s">
        <v>70</v>
      </c>
      <c r="D495" s="126" t="s">
        <v>647</v>
      </c>
      <c r="E495" s="151" t="s">
        <v>668</v>
      </c>
      <c r="F495" s="155"/>
      <c r="G495" s="123" t="s">
        <v>257</v>
      </c>
      <c r="H495" s="81">
        <v>24000</v>
      </c>
      <c r="I495" s="82">
        <v>12500</v>
      </c>
      <c r="J495" s="83">
        <f>IF(IF(H495="",0,H495)=0,0,(IF(H495&gt;0,IF(I495&gt;H495,0,H495-I495),IF(I495&gt;H495,H495-I495,0))))</f>
        <v>11500</v>
      </c>
      <c r="K495" s="119" t="str">
        <f t="shared" si="8"/>
        <v>00008010310023030612</v>
      </c>
      <c r="L495" s="84" t="str">
        <f>C495&amp;D495&amp;E495&amp;F495&amp;G495</f>
        <v>00008010310023030612</v>
      </c>
    </row>
    <row r="496" spans="1:12" ht="22.5">
      <c r="A496" s="100" t="s">
        <v>671</v>
      </c>
      <c r="B496" s="101" t="s">
        <v>7</v>
      </c>
      <c r="C496" s="102" t="s">
        <v>70</v>
      </c>
      <c r="D496" s="125" t="s">
        <v>647</v>
      </c>
      <c r="E496" s="148" t="s">
        <v>673</v>
      </c>
      <c r="F496" s="154"/>
      <c r="G496" s="130" t="s">
        <v>70</v>
      </c>
      <c r="H496" s="97">
        <v>100000</v>
      </c>
      <c r="I496" s="103">
        <v>100000</v>
      </c>
      <c r="J496" s="104">
        <v>0</v>
      </c>
      <c r="K496" s="119" t="str">
        <f aca="true" t="shared" si="9" ref="K496:K542">C496&amp;D496&amp;E496&amp;F496&amp;G496</f>
        <v>00008010310023040000</v>
      </c>
      <c r="L496" s="107" t="s">
        <v>672</v>
      </c>
    </row>
    <row r="497" spans="1:12" ht="22.5">
      <c r="A497" s="100" t="s">
        <v>250</v>
      </c>
      <c r="B497" s="101" t="s">
        <v>7</v>
      </c>
      <c r="C497" s="102" t="s">
        <v>70</v>
      </c>
      <c r="D497" s="125" t="s">
        <v>647</v>
      </c>
      <c r="E497" s="148" t="s">
        <v>673</v>
      </c>
      <c r="F497" s="154"/>
      <c r="G497" s="130" t="s">
        <v>252</v>
      </c>
      <c r="H497" s="97">
        <v>100000</v>
      </c>
      <c r="I497" s="103">
        <v>100000</v>
      </c>
      <c r="J497" s="104">
        <v>0</v>
      </c>
      <c r="K497" s="119" t="str">
        <f t="shared" si="9"/>
        <v>00008010310023040600</v>
      </c>
      <c r="L497" s="107" t="s">
        <v>674</v>
      </c>
    </row>
    <row r="498" spans="1:12" ht="12.75">
      <c r="A498" s="100" t="s">
        <v>253</v>
      </c>
      <c r="B498" s="101" t="s">
        <v>7</v>
      </c>
      <c r="C498" s="102" t="s">
        <v>70</v>
      </c>
      <c r="D498" s="125" t="s">
        <v>647</v>
      </c>
      <c r="E498" s="148" t="s">
        <v>673</v>
      </c>
      <c r="F498" s="154"/>
      <c r="G498" s="130" t="s">
        <v>255</v>
      </c>
      <c r="H498" s="97">
        <v>100000</v>
      </c>
      <c r="I498" s="103">
        <v>100000</v>
      </c>
      <c r="J498" s="104">
        <v>0</v>
      </c>
      <c r="K498" s="119" t="str">
        <f t="shared" si="9"/>
        <v>00008010310023040610</v>
      </c>
      <c r="L498" s="107" t="s">
        <v>675</v>
      </c>
    </row>
    <row r="499" spans="1:12" s="85" customFormat="1" ht="12.75">
      <c r="A499" s="80" t="s">
        <v>256</v>
      </c>
      <c r="B499" s="79" t="s">
        <v>7</v>
      </c>
      <c r="C499" s="122" t="s">
        <v>70</v>
      </c>
      <c r="D499" s="126" t="s">
        <v>647</v>
      </c>
      <c r="E499" s="151" t="s">
        <v>673</v>
      </c>
      <c r="F499" s="155"/>
      <c r="G499" s="123" t="s">
        <v>257</v>
      </c>
      <c r="H499" s="81">
        <v>100000</v>
      </c>
      <c r="I499" s="82">
        <v>100000</v>
      </c>
      <c r="J499" s="83">
        <f>IF(IF(H499="",0,H499)=0,0,(IF(H499&gt;0,IF(I499&gt;H499,0,H499-I499),IF(I499&gt;H499,H499-I499,0))))</f>
        <v>0</v>
      </c>
      <c r="K499" s="119" t="str">
        <f t="shared" si="9"/>
        <v>00008010310023040612</v>
      </c>
      <c r="L499" s="84" t="str">
        <f>C499&amp;D499&amp;E499&amp;F499&amp;G499</f>
        <v>00008010310023040612</v>
      </c>
    </row>
    <row r="500" spans="1:12" ht="12.75">
      <c r="A500" s="100" t="s">
        <v>676</v>
      </c>
      <c r="B500" s="101" t="s">
        <v>7</v>
      </c>
      <c r="C500" s="102" t="s">
        <v>70</v>
      </c>
      <c r="D500" s="125" t="s">
        <v>647</v>
      </c>
      <c r="E500" s="148" t="s">
        <v>678</v>
      </c>
      <c r="F500" s="154"/>
      <c r="G500" s="130" t="s">
        <v>70</v>
      </c>
      <c r="H500" s="97">
        <v>50000</v>
      </c>
      <c r="I500" s="103">
        <v>25000</v>
      </c>
      <c r="J500" s="104">
        <v>25000</v>
      </c>
      <c r="K500" s="119" t="str">
        <f t="shared" si="9"/>
        <v>00008010310023050000</v>
      </c>
      <c r="L500" s="107" t="s">
        <v>677</v>
      </c>
    </row>
    <row r="501" spans="1:12" ht="22.5">
      <c r="A501" s="100" t="s">
        <v>250</v>
      </c>
      <c r="B501" s="101" t="s">
        <v>7</v>
      </c>
      <c r="C501" s="102" t="s">
        <v>70</v>
      </c>
      <c r="D501" s="125" t="s">
        <v>647</v>
      </c>
      <c r="E501" s="148" t="s">
        <v>678</v>
      </c>
      <c r="F501" s="154"/>
      <c r="G501" s="130" t="s">
        <v>252</v>
      </c>
      <c r="H501" s="97">
        <v>50000</v>
      </c>
      <c r="I501" s="103">
        <v>25000</v>
      </c>
      <c r="J501" s="104">
        <v>25000</v>
      </c>
      <c r="K501" s="119" t="str">
        <f t="shared" si="9"/>
        <v>00008010310023050600</v>
      </c>
      <c r="L501" s="107" t="s">
        <v>679</v>
      </c>
    </row>
    <row r="502" spans="1:12" ht="12.75">
      <c r="A502" s="100" t="s">
        <v>253</v>
      </c>
      <c r="B502" s="101" t="s">
        <v>7</v>
      </c>
      <c r="C502" s="102" t="s">
        <v>70</v>
      </c>
      <c r="D502" s="125" t="s">
        <v>647</v>
      </c>
      <c r="E502" s="148" t="s">
        <v>678</v>
      </c>
      <c r="F502" s="154"/>
      <c r="G502" s="130" t="s">
        <v>255</v>
      </c>
      <c r="H502" s="97">
        <v>50000</v>
      </c>
      <c r="I502" s="103">
        <v>25000</v>
      </c>
      <c r="J502" s="104">
        <v>25000</v>
      </c>
      <c r="K502" s="119" t="str">
        <f t="shared" si="9"/>
        <v>00008010310023050610</v>
      </c>
      <c r="L502" s="107" t="s">
        <v>680</v>
      </c>
    </row>
    <row r="503" spans="1:12" s="85" customFormat="1" ht="12.75">
      <c r="A503" s="80" t="s">
        <v>256</v>
      </c>
      <c r="B503" s="79" t="s">
        <v>7</v>
      </c>
      <c r="C503" s="122" t="s">
        <v>70</v>
      </c>
      <c r="D503" s="126" t="s">
        <v>647</v>
      </c>
      <c r="E503" s="151" t="s">
        <v>678</v>
      </c>
      <c r="F503" s="155"/>
      <c r="G503" s="123" t="s">
        <v>257</v>
      </c>
      <c r="H503" s="81">
        <v>50000</v>
      </c>
      <c r="I503" s="82">
        <v>25000</v>
      </c>
      <c r="J503" s="83">
        <f>IF(IF(H503="",0,H503)=0,0,(IF(H503&gt;0,IF(I503&gt;H503,0,H503-I503),IF(I503&gt;H503,H503-I503,0))))</f>
        <v>25000</v>
      </c>
      <c r="K503" s="119" t="str">
        <f t="shared" si="9"/>
        <v>00008010310023050612</v>
      </c>
      <c r="L503" s="84" t="str">
        <f>C503&amp;D503&amp;E503&amp;F503&amp;G503</f>
        <v>00008010310023050612</v>
      </c>
    </row>
    <row r="504" spans="1:12" ht="22.5">
      <c r="A504" s="100" t="s">
        <v>681</v>
      </c>
      <c r="B504" s="101" t="s">
        <v>7</v>
      </c>
      <c r="C504" s="102" t="s">
        <v>70</v>
      </c>
      <c r="D504" s="125" t="s">
        <v>647</v>
      </c>
      <c r="E504" s="148" t="s">
        <v>683</v>
      </c>
      <c r="F504" s="154"/>
      <c r="G504" s="130" t="s">
        <v>70</v>
      </c>
      <c r="H504" s="97">
        <v>200000</v>
      </c>
      <c r="I504" s="103">
        <v>108500</v>
      </c>
      <c r="J504" s="104">
        <v>91500</v>
      </c>
      <c r="K504" s="119" t="str">
        <f t="shared" si="9"/>
        <v>00008010310023060000</v>
      </c>
      <c r="L504" s="107" t="s">
        <v>682</v>
      </c>
    </row>
    <row r="505" spans="1:12" ht="22.5">
      <c r="A505" s="100" t="s">
        <v>250</v>
      </c>
      <c r="B505" s="101" t="s">
        <v>7</v>
      </c>
      <c r="C505" s="102" t="s">
        <v>70</v>
      </c>
      <c r="D505" s="125" t="s">
        <v>647</v>
      </c>
      <c r="E505" s="148" t="s">
        <v>683</v>
      </c>
      <c r="F505" s="154"/>
      <c r="G505" s="130" t="s">
        <v>252</v>
      </c>
      <c r="H505" s="97">
        <v>200000</v>
      </c>
      <c r="I505" s="103">
        <v>108500</v>
      </c>
      <c r="J505" s="104">
        <v>91500</v>
      </c>
      <c r="K505" s="119" t="str">
        <f t="shared" si="9"/>
        <v>00008010310023060600</v>
      </c>
      <c r="L505" s="107" t="s">
        <v>684</v>
      </c>
    </row>
    <row r="506" spans="1:12" ht="12.75">
      <c r="A506" s="100" t="s">
        <v>253</v>
      </c>
      <c r="B506" s="101" t="s">
        <v>7</v>
      </c>
      <c r="C506" s="102" t="s">
        <v>70</v>
      </c>
      <c r="D506" s="125" t="s">
        <v>647</v>
      </c>
      <c r="E506" s="148" t="s">
        <v>683</v>
      </c>
      <c r="F506" s="154"/>
      <c r="G506" s="130" t="s">
        <v>255</v>
      </c>
      <c r="H506" s="97">
        <v>200000</v>
      </c>
      <c r="I506" s="103">
        <v>108500</v>
      </c>
      <c r="J506" s="104">
        <v>91500</v>
      </c>
      <c r="K506" s="119" t="str">
        <f t="shared" si="9"/>
        <v>00008010310023060610</v>
      </c>
      <c r="L506" s="107" t="s">
        <v>685</v>
      </c>
    </row>
    <row r="507" spans="1:12" s="85" customFormat="1" ht="12.75">
      <c r="A507" s="80" t="s">
        <v>256</v>
      </c>
      <c r="B507" s="79" t="s">
        <v>7</v>
      </c>
      <c r="C507" s="122" t="s">
        <v>70</v>
      </c>
      <c r="D507" s="126" t="s">
        <v>647</v>
      </c>
      <c r="E507" s="151" t="s">
        <v>683</v>
      </c>
      <c r="F507" s="155"/>
      <c r="G507" s="123" t="s">
        <v>257</v>
      </c>
      <c r="H507" s="81">
        <v>200000</v>
      </c>
      <c r="I507" s="82">
        <v>108500</v>
      </c>
      <c r="J507" s="83">
        <f>IF(IF(H507="",0,H507)=0,0,(IF(H507&gt;0,IF(I507&gt;H507,0,H507-I507),IF(I507&gt;H507,H507-I507,0))))</f>
        <v>91500</v>
      </c>
      <c r="K507" s="119" t="str">
        <f t="shared" si="9"/>
        <v>00008010310023060612</v>
      </c>
      <c r="L507" s="84" t="str">
        <f>C507&amp;D507&amp;E507&amp;F507&amp;G507</f>
        <v>00008010310023060612</v>
      </c>
    </row>
    <row r="508" spans="1:12" ht="12.75">
      <c r="A508" s="100" t="s">
        <v>686</v>
      </c>
      <c r="B508" s="101" t="s">
        <v>7</v>
      </c>
      <c r="C508" s="102" t="s">
        <v>70</v>
      </c>
      <c r="D508" s="125" t="s">
        <v>647</v>
      </c>
      <c r="E508" s="148" t="s">
        <v>688</v>
      </c>
      <c r="F508" s="154"/>
      <c r="G508" s="130" t="s">
        <v>70</v>
      </c>
      <c r="H508" s="97">
        <v>50000</v>
      </c>
      <c r="I508" s="103">
        <v>25000</v>
      </c>
      <c r="J508" s="104">
        <v>25000</v>
      </c>
      <c r="K508" s="119" t="str">
        <f t="shared" si="9"/>
        <v>00008010310023070000</v>
      </c>
      <c r="L508" s="107" t="s">
        <v>687</v>
      </c>
    </row>
    <row r="509" spans="1:12" ht="22.5">
      <c r="A509" s="100" t="s">
        <v>250</v>
      </c>
      <c r="B509" s="101" t="s">
        <v>7</v>
      </c>
      <c r="C509" s="102" t="s">
        <v>70</v>
      </c>
      <c r="D509" s="125" t="s">
        <v>647</v>
      </c>
      <c r="E509" s="148" t="s">
        <v>688</v>
      </c>
      <c r="F509" s="154"/>
      <c r="G509" s="130" t="s">
        <v>252</v>
      </c>
      <c r="H509" s="97">
        <v>50000</v>
      </c>
      <c r="I509" s="103">
        <v>25000</v>
      </c>
      <c r="J509" s="104">
        <v>25000</v>
      </c>
      <c r="K509" s="119" t="str">
        <f t="shared" si="9"/>
        <v>00008010310023070600</v>
      </c>
      <c r="L509" s="107" t="s">
        <v>689</v>
      </c>
    </row>
    <row r="510" spans="1:12" ht="12.75">
      <c r="A510" s="100" t="s">
        <v>253</v>
      </c>
      <c r="B510" s="101" t="s">
        <v>7</v>
      </c>
      <c r="C510" s="102" t="s">
        <v>70</v>
      </c>
      <c r="D510" s="125" t="s">
        <v>647</v>
      </c>
      <c r="E510" s="148" t="s">
        <v>688</v>
      </c>
      <c r="F510" s="154"/>
      <c r="G510" s="130" t="s">
        <v>255</v>
      </c>
      <c r="H510" s="97">
        <v>50000</v>
      </c>
      <c r="I510" s="103">
        <v>25000</v>
      </c>
      <c r="J510" s="104">
        <v>25000</v>
      </c>
      <c r="K510" s="119" t="str">
        <f t="shared" si="9"/>
        <v>00008010310023070610</v>
      </c>
      <c r="L510" s="107" t="s">
        <v>690</v>
      </c>
    </row>
    <row r="511" spans="1:12" s="85" customFormat="1" ht="12.75">
      <c r="A511" s="80" t="s">
        <v>256</v>
      </c>
      <c r="B511" s="79" t="s">
        <v>7</v>
      </c>
      <c r="C511" s="122" t="s">
        <v>70</v>
      </c>
      <c r="D511" s="126" t="s">
        <v>647</v>
      </c>
      <c r="E511" s="151" t="s">
        <v>688</v>
      </c>
      <c r="F511" s="155"/>
      <c r="G511" s="123" t="s">
        <v>257</v>
      </c>
      <c r="H511" s="81">
        <v>50000</v>
      </c>
      <c r="I511" s="82">
        <v>25000</v>
      </c>
      <c r="J511" s="83">
        <f>IF(IF(H511="",0,H511)=0,0,(IF(H511&gt;0,IF(I511&gt;H511,0,H511-I511),IF(I511&gt;H511,H511-I511,0))))</f>
        <v>25000</v>
      </c>
      <c r="K511" s="119" t="str">
        <f t="shared" si="9"/>
        <v>00008010310023070612</v>
      </c>
      <c r="L511" s="84" t="str">
        <f>C511&amp;D511&amp;E511&amp;F511&amp;G511</f>
        <v>00008010310023070612</v>
      </c>
    </row>
    <row r="512" spans="1:12" ht="12.75">
      <c r="A512" s="100" t="s">
        <v>691</v>
      </c>
      <c r="B512" s="101" t="s">
        <v>7</v>
      </c>
      <c r="C512" s="102" t="s">
        <v>70</v>
      </c>
      <c r="D512" s="125" t="s">
        <v>647</v>
      </c>
      <c r="E512" s="148" t="s">
        <v>693</v>
      </c>
      <c r="F512" s="154"/>
      <c r="G512" s="130" t="s">
        <v>70</v>
      </c>
      <c r="H512" s="97">
        <v>10000</v>
      </c>
      <c r="I512" s="103">
        <v>10000</v>
      </c>
      <c r="J512" s="104">
        <v>0</v>
      </c>
      <c r="K512" s="119" t="str">
        <f t="shared" si="9"/>
        <v>00008010310023090000</v>
      </c>
      <c r="L512" s="107" t="s">
        <v>692</v>
      </c>
    </row>
    <row r="513" spans="1:12" ht="22.5">
      <c r="A513" s="100" t="s">
        <v>250</v>
      </c>
      <c r="B513" s="101" t="s">
        <v>7</v>
      </c>
      <c r="C513" s="102" t="s">
        <v>70</v>
      </c>
      <c r="D513" s="125" t="s">
        <v>647</v>
      </c>
      <c r="E513" s="148" t="s">
        <v>693</v>
      </c>
      <c r="F513" s="154"/>
      <c r="G513" s="130" t="s">
        <v>252</v>
      </c>
      <c r="H513" s="97">
        <v>10000</v>
      </c>
      <c r="I513" s="103">
        <v>10000</v>
      </c>
      <c r="J513" s="104">
        <v>0</v>
      </c>
      <c r="K513" s="119" t="str">
        <f t="shared" si="9"/>
        <v>00008010310023090600</v>
      </c>
      <c r="L513" s="107" t="s">
        <v>694</v>
      </c>
    </row>
    <row r="514" spans="1:12" ht="12.75">
      <c r="A514" s="100" t="s">
        <v>253</v>
      </c>
      <c r="B514" s="101" t="s">
        <v>7</v>
      </c>
      <c r="C514" s="102" t="s">
        <v>70</v>
      </c>
      <c r="D514" s="125" t="s">
        <v>647</v>
      </c>
      <c r="E514" s="148" t="s">
        <v>693</v>
      </c>
      <c r="F514" s="154"/>
      <c r="G514" s="130" t="s">
        <v>255</v>
      </c>
      <c r="H514" s="97">
        <v>10000</v>
      </c>
      <c r="I514" s="103">
        <v>10000</v>
      </c>
      <c r="J514" s="104">
        <v>0</v>
      </c>
      <c r="K514" s="119" t="str">
        <f t="shared" si="9"/>
        <v>00008010310023090610</v>
      </c>
      <c r="L514" s="107" t="s">
        <v>695</v>
      </c>
    </row>
    <row r="515" spans="1:12" s="85" customFormat="1" ht="12.75">
      <c r="A515" s="80" t="s">
        <v>256</v>
      </c>
      <c r="B515" s="79" t="s">
        <v>7</v>
      </c>
      <c r="C515" s="122" t="s">
        <v>70</v>
      </c>
      <c r="D515" s="126" t="s">
        <v>647</v>
      </c>
      <c r="E515" s="151" t="s">
        <v>693</v>
      </c>
      <c r="F515" s="155"/>
      <c r="G515" s="123" t="s">
        <v>257</v>
      </c>
      <c r="H515" s="81">
        <v>10000</v>
      </c>
      <c r="I515" s="82">
        <v>10000</v>
      </c>
      <c r="J515" s="83">
        <f>IF(IF(H515="",0,H515)=0,0,(IF(H515&gt;0,IF(I515&gt;H515,0,H515-I515),IF(I515&gt;H515,H515-I515,0))))</f>
        <v>0</v>
      </c>
      <c r="K515" s="119" t="str">
        <f t="shared" si="9"/>
        <v>00008010310023090612</v>
      </c>
      <c r="L515" s="84" t="str">
        <f>C515&amp;D515&amp;E515&amp;F515&amp;G515</f>
        <v>00008010310023090612</v>
      </c>
    </row>
    <row r="516" spans="1:12" ht="22.5">
      <c r="A516" s="100" t="s">
        <v>696</v>
      </c>
      <c r="B516" s="101" t="s">
        <v>7</v>
      </c>
      <c r="C516" s="102" t="s">
        <v>70</v>
      </c>
      <c r="D516" s="125" t="s">
        <v>647</v>
      </c>
      <c r="E516" s="148" t="s">
        <v>698</v>
      </c>
      <c r="F516" s="154"/>
      <c r="G516" s="130" t="s">
        <v>70</v>
      </c>
      <c r="H516" s="97">
        <v>12562280</v>
      </c>
      <c r="I516" s="103">
        <v>8320554.55</v>
      </c>
      <c r="J516" s="104">
        <v>4241725.45</v>
      </c>
      <c r="K516" s="119" t="str">
        <f t="shared" si="9"/>
        <v>00008010310023100000</v>
      </c>
      <c r="L516" s="107" t="s">
        <v>697</v>
      </c>
    </row>
    <row r="517" spans="1:12" ht="22.5">
      <c r="A517" s="100" t="s">
        <v>250</v>
      </c>
      <c r="B517" s="101" t="s">
        <v>7</v>
      </c>
      <c r="C517" s="102" t="s">
        <v>70</v>
      </c>
      <c r="D517" s="125" t="s">
        <v>647</v>
      </c>
      <c r="E517" s="148" t="s">
        <v>698</v>
      </c>
      <c r="F517" s="154"/>
      <c r="G517" s="130" t="s">
        <v>252</v>
      </c>
      <c r="H517" s="97">
        <v>12562280</v>
      </c>
      <c r="I517" s="103">
        <v>8320554.55</v>
      </c>
      <c r="J517" s="104">
        <v>4241725.45</v>
      </c>
      <c r="K517" s="119" t="str">
        <f t="shared" si="9"/>
        <v>00008010310023100600</v>
      </c>
      <c r="L517" s="107" t="s">
        <v>699</v>
      </c>
    </row>
    <row r="518" spans="1:12" ht="12.75">
      <c r="A518" s="100" t="s">
        <v>253</v>
      </c>
      <c r="B518" s="101" t="s">
        <v>7</v>
      </c>
      <c r="C518" s="102" t="s">
        <v>70</v>
      </c>
      <c r="D518" s="125" t="s">
        <v>647</v>
      </c>
      <c r="E518" s="148" t="s">
        <v>698</v>
      </c>
      <c r="F518" s="154"/>
      <c r="G518" s="130" t="s">
        <v>255</v>
      </c>
      <c r="H518" s="97">
        <v>12562280</v>
      </c>
      <c r="I518" s="103">
        <v>8320554.55</v>
      </c>
      <c r="J518" s="104">
        <v>4241725.45</v>
      </c>
      <c r="K518" s="119" t="str">
        <f t="shared" si="9"/>
        <v>00008010310023100610</v>
      </c>
      <c r="L518" s="107" t="s">
        <v>700</v>
      </c>
    </row>
    <row r="519" spans="1:12" s="85" customFormat="1" ht="45">
      <c r="A519" s="80" t="s">
        <v>664</v>
      </c>
      <c r="B519" s="79" t="s">
        <v>7</v>
      </c>
      <c r="C519" s="122" t="s">
        <v>70</v>
      </c>
      <c r="D519" s="126" t="s">
        <v>647</v>
      </c>
      <c r="E519" s="151" t="s">
        <v>698</v>
      </c>
      <c r="F519" s="155"/>
      <c r="G519" s="123" t="s">
        <v>665</v>
      </c>
      <c r="H519" s="81">
        <v>12562280</v>
      </c>
      <c r="I519" s="82">
        <v>8320554.55</v>
      </c>
      <c r="J519" s="83">
        <f>IF(IF(H519="",0,H519)=0,0,(IF(H519&gt;0,IF(I519&gt;H519,0,H519-I519),IF(I519&gt;H519,H519-I519,0))))</f>
        <v>4241725.45</v>
      </c>
      <c r="K519" s="119" t="str">
        <f t="shared" si="9"/>
        <v>00008010310023100611</v>
      </c>
      <c r="L519" s="84" t="str">
        <f>C519&amp;D519&amp;E519&amp;F519&amp;G519</f>
        <v>00008010310023100611</v>
      </c>
    </row>
    <row r="520" spans="1:12" ht="22.5">
      <c r="A520" s="100" t="s">
        <v>701</v>
      </c>
      <c r="B520" s="101" t="s">
        <v>7</v>
      </c>
      <c r="C520" s="102" t="s">
        <v>70</v>
      </c>
      <c r="D520" s="125" t="s">
        <v>647</v>
      </c>
      <c r="E520" s="148" t="s">
        <v>703</v>
      </c>
      <c r="F520" s="154"/>
      <c r="G520" s="130" t="s">
        <v>70</v>
      </c>
      <c r="H520" s="97">
        <v>4326877.84</v>
      </c>
      <c r="I520" s="103">
        <v>4326877.84</v>
      </c>
      <c r="J520" s="104">
        <v>0</v>
      </c>
      <c r="K520" s="119" t="str">
        <f t="shared" si="9"/>
        <v>00008010310023870000</v>
      </c>
      <c r="L520" s="107" t="s">
        <v>702</v>
      </c>
    </row>
    <row r="521" spans="1:12" ht="22.5">
      <c r="A521" s="100" t="s">
        <v>334</v>
      </c>
      <c r="B521" s="101" t="s">
        <v>7</v>
      </c>
      <c r="C521" s="102" t="s">
        <v>70</v>
      </c>
      <c r="D521" s="125" t="s">
        <v>647</v>
      </c>
      <c r="E521" s="148" t="s">
        <v>703</v>
      </c>
      <c r="F521" s="154"/>
      <c r="G521" s="130" t="s">
        <v>336</v>
      </c>
      <c r="H521" s="97">
        <v>4326877.84</v>
      </c>
      <c r="I521" s="103">
        <v>4326877.84</v>
      </c>
      <c r="J521" s="104">
        <v>0</v>
      </c>
      <c r="K521" s="119" t="str">
        <f t="shared" si="9"/>
        <v>00008010310023870400</v>
      </c>
      <c r="L521" s="107" t="s">
        <v>704</v>
      </c>
    </row>
    <row r="522" spans="1:12" ht="78.75">
      <c r="A522" s="100" t="s">
        <v>705</v>
      </c>
      <c r="B522" s="101" t="s">
        <v>7</v>
      </c>
      <c r="C522" s="102" t="s">
        <v>70</v>
      </c>
      <c r="D522" s="125" t="s">
        <v>647</v>
      </c>
      <c r="E522" s="148" t="s">
        <v>703</v>
      </c>
      <c r="F522" s="154"/>
      <c r="G522" s="130" t="s">
        <v>707</v>
      </c>
      <c r="H522" s="97">
        <v>4326877.84</v>
      </c>
      <c r="I522" s="103">
        <v>4326877.84</v>
      </c>
      <c r="J522" s="104">
        <v>0</v>
      </c>
      <c r="K522" s="119" t="str">
        <f t="shared" si="9"/>
        <v>00008010310023870460</v>
      </c>
      <c r="L522" s="107" t="s">
        <v>706</v>
      </c>
    </row>
    <row r="523" spans="1:12" s="85" customFormat="1" ht="45">
      <c r="A523" s="80" t="s">
        <v>708</v>
      </c>
      <c r="B523" s="79" t="s">
        <v>7</v>
      </c>
      <c r="C523" s="122" t="s">
        <v>70</v>
      </c>
      <c r="D523" s="126" t="s">
        <v>647</v>
      </c>
      <c r="E523" s="151" t="s">
        <v>703</v>
      </c>
      <c r="F523" s="155"/>
      <c r="G523" s="123" t="s">
        <v>709</v>
      </c>
      <c r="H523" s="81">
        <v>4326877.84</v>
      </c>
      <c r="I523" s="82">
        <v>4326877.84</v>
      </c>
      <c r="J523" s="83">
        <f>IF(IF(H523="",0,H523)=0,0,(IF(H523&gt;0,IF(I523&gt;H523,0,H523-I523),IF(I523&gt;H523,H523-I523,0))))</f>
        <v>0</v>
      </c>
      <c r="K523" s="119" t="str">
        <f t="shared" si="9"/>
        <v>00008010310023870464</v>
      </c>
      <c r="L523" s="84" t="str">
        <f>C523&amp;D523&amp;E523&amp;F523&amp;G523</f>
        <v>00008010310023870464</v>
      </c>
    </row>
    <row r="524" spans="1:12" ht="22.5">
      <c r="A524" s="100" t="s">
        <v>710</v>
      </c>
      <c r="B524" s="101" t="s">
        <v>7</v>
      </c>
      <c r="C524" s="102" t="s">
        <v>70</v>
      </c>
      <c r="D524" s="125" t="s">
        <v>647</v>
      </c>
      <c r="E524" s="148" t="s">
        <v>712</v>
      </c>
      <c r="F524" s="154"/>
      <c r="G524" s="130" t="s">
        <v>70</v>
      </c>
      <c r="H524" s="97">
        <v>100000</v>
      </c>
      <c r="I524" s="103">
        <v>0</v>
      </c>
      <c r="J524" s="104">
        <v>100000</v>
      </c>
      <c r="K524" s="119" t="str">
        <f t="shared" si="9"/>
        <v>00008013600000000000</v>
      </c>
      <c r="L524" s="107" t="s">
        <v>711</v>
      </c>
    </row>
    <row r="525" spans="1:12" ht="33.75">
      <c r="A525" s="100" t="s">
        <v>713</v>
      </c>
      <c r="B525" s="101" t="s">
        <v>7</v>
      </c>
      <c r="C525" s="102" t="s">
        <v>70</v>
      </c>
      <c r="D525" s="125" t="s">
        <v>647</v>
      </c>
      <c r="E525" s="148" t="s">
        <v>715</v>
      </c>
      <c r="F525" s="154"/>
      <c r="G525" s="130" t="s">
        <v>70</v>
      </c>
      <c r="H525" s="97">
        <v>100000</v>
      </c>
      <c r="I525" s="103">
        <v>0</v>
      </c>
      <c r="J525" s="104">
        <v>100000</v>
      </c>
      <c r="K525" s="119" t="str">
        <f t="shared" si="9"/>
        <v>00008013600013610000</v>
      </c>
      <c r="L525" s="107" t="s">
        <v>714</v>
      </c>
    </row>
    <row r="526" spans="1:12" ht="22.5">
      <c r="A526" s="100" t="s">
        <v>250</v>
      </c>
      <c r="B526" s="101" t="s">
        <v>7</v>
      </c>
      <c r="C526" s="102" t="s">
        <v>70</v>
      </c>
      <c r="D526" s="125" t="s">
        <v>647</v>
      </c>
      <c r="E526" s="148" t="s">
        <v>715</v>
      </c>
      <c r="F526" s="154"/>
      <c r="G526" s="130" t="s">
        <v>252</v>
      </c>
      <c r="H526" s="97">
        <v>100000</v>
      </c>
      <c r="I526" s="103">
        <v>0</v>
      </c>
      <c r="J526" s="104">
        <v>100000</v>
      </c>
      <c r="K526" s="119" t="str">
        <f t="shared" si="9"/>
        <v>00008013600013610600</v>
      </c>
      <c r="L526" s="107" t="s">
        <v>716</v>
      </c>
    </row>
    <row r="527" spans="1:12" ht="12.75">
      <c r="A527" s="100" t="s">
        <v>253</v>
      </c>
      <c r="B527" s="101" t="s">
        <v>7</v>
      </c>
      <c r="C527" s="102" t="s">
        <v>70</v>
      </c>
      <c r="D527" s="125" t="s">
        <v>647</v>
      </c>
      <c r="E527" s="148" t="s">
        <v>715</v>
      </c>
      <c r="F527" s="154"/>
      <c r="G527" s="130" t="s">
        <v>255</v>
      </c>
      <c r="H527" s="97">
        <v>100000</v>
      </c>
      <c r="I527" s="103">
        <v>0</v>
      </c>
      <c r="J527" s="104">
        <v>100000</v>
      </c>
      <c r="K527" s="119" t="str">
        <f t="shared" si="9"/>
        <v>00008013600013610610</v>
      </c>
      <c r="L527" s="107" t="s">
        <v>717</v>
      </c>
    </row>
    <row r="528" spans="1:12" s="85" customFormat="1" ht="12.75">
      <c r="A528" s="80" t="s">
        <v>256</v>
      </c>
      <c r="B528" s="79" t="s">
        <v>7</v>
      </c>
      <c r="C528" s="122" t="s">
        <v>70</v>
      </c>
      <c r="D528" s="126" t="s">
        <v>647</v>
      </c>
      <c r="E528" s="151" t="s">
        <v>715</v>
      </c>
      <c r="F528" s="155"/>
      <c r="G528" s="123" t="s">
        <v>257</v>
      </c>
      <c r="H528" s="81">
        <v>100000</v>
      </c>
      <c r="I528" s="82">
        <v>0</v>
      </c>
      <c r="J528" s="83">
        <f>IF(IF(H528="",0,H528)=0,0,(IF(H528&gt;0,IF(I528&gt;H528,0,H528-I528),IF(I528&gt;H528,H528-I528,0))))</f>
        <v>100000</v>
      </c>
      <c r="K528" s="119" t="str">
        <f t="shared" si="9"/>
        <v>00008013600013610612</v>
      </c>
      <c r="L528" s="84" t="str">
        <f>C528&amp;D528&amp;E528&amp;F528&amp;G528</f>
        <v>00008013600013610612</v>
      </c>
    </row>
    <row r="529" spans="1:12" ht="12.75">
      <c r="A529" s="100" t="s">
        <v>718</v>
      </c>
      <c r="B529" s="101" t="s">
        <v>7</v>
      </c>
      <c r="C529" s="102" t="s">
        <v>70</v>
      </c>
      <c r="D529" s="125" t="s">
        <v>720</v>
      </c>
      <c r="E529" s="148" t="s">
        <v>120</v>
      </c>
      <c r="F529" s="154"/>
      <c r="G529" s="130" t="s">
        <v>70</v>
      </c>
      <c r="H529" s="97">
        <v>200000</v>
      </c>
      <c r="I529" s="103">
        <v>117715</v>
      </c>
      <c r="J529" s="104">
        <v>82285</v>
      </c>
      <c r="K529" s="119" t="str">
        <f t="shared" si="9"/>
        <v>00011000000000000000</v>
      </c>
      <c r="L529" s="107" t="s">
        <v>719</v>
      </c>
    </row>
    <row r="530" spans="1:12" ht="12.75">
      <c r="A530" s="100" t="s">
        <v>721</v>
      </c>
      <c r="B530" s="101" t="s">
        <v>7</v>
      </c>
      <c r="C530" s="102" t="s">
        <v>70</v>
      </c>
      <c r="D530" s="125" t="s">
        <v>723</v>
      </c>
      <c r="E530" s="148" t="s">
        <v>120</v>
      </c>
      <c r="F530" s="154"/>
      <c r="G530" s="130" t="s">
        <v>70</v>
      </c>
      <c r="H530" s="97">
        <v>200000</v>
      </c>
      <c r="I530" s="103">
        <v>117715</v>
      </c>
      <c r="J530" s="104">
        <v>82285</v>
      </c>
      <c r="K530" s="119" t="str">
        <f t="shared" si="9"/>
        <v>00011010000000000000</v>
      </c>
      <c r="L530" s="107" t="s">
        <v>722</v>
      </c>
    </row>
    <row r="531" spans="1:12" ht="22.5">
      <c r="A531" s="100" t="s">
        <v>125</v>
      </c>
      <c r="B531" s="101" t="s">
        <v>7</v>
      </c>
      <c r="C531" s="102" t="s">
        <v>70</v>
      </c>
      <c r="D531" s="125" t="s">
        <v>723</v>
      </c>
      <c r="E531" s="148" t="s">
        <v>127</v>
      </c>
      <c r="F531" s="154"/>
      <c r="G531" s="130" t="s">
        <v>70</v>
      </c>
      <c r="H531" s="97">
        <v>200000</v>
      </c>
      <c r="I531" s="103">
        <v>117715</v>
      </c>
      <c r="J531" s="104">
        <v>82285</v>
      </c>
      <c r="K531" s="119" t="str">
        <f t="shared" si="9"/>
        <v>00011019300000000000</v>
      </c>
      <c r="L531" s="107" t="s">
        <v>724</v>
      </c>
    </row>
    <row r="532" spans="1:12" ht="22.5">
      <c r="A532" s="100" t="s">
        <v>128</v>
      </c>
      <c r="B532" s="101" t="s">
        <v>7</v>
      </c>
      <c r="C532" s="102" t="s">
        <v>70</v>
      </c>
      <c r="D532" s="125" t="s">
        <v>723</v>
      </c>
      <c r="E532" s="148" t="s">
        <v>130</v>
      </c>
      <c r="F532" s="154"/>
      <c r="G532" s="130" t="s">
        <v>70</v>
      </c>
      <c r="H532" s="97">
        <v>200000</v>
      </c>
      <c r="I532" s="103">
        <v>117715</v>
      </c>
      <c r="J532" s="104">
        <v>82285</v>
      </c>
      <c r="K532" s="119" t="str">
        <f t="shared" si="9"/>
        <v>00011019390000000000</v>
      </c>
      <c r="L532" s="107" t="s">
        <v>725</v>
      </c>
    </row>
    <row r="533" spans="1:12" ht="22.5">
      <c r="A533" s="100" t="s">
        <v>726</v>
      </c>
      <c r="B533" s="101" t="s">
        <v>7</v>
      </c>
      <c r="C533" s="102" t="s">
        <v>70</v>
      </c>
      <c r="D533" s="125" t="s">
        <v>723</v>
      </c>
      <c r="E533" s="148" t="s">
        <v>728</v>
      </c>
      <c r="F533" s="154"/>
      <c r="G533" s="130" t="s">
        <v>70</v>
      </c>
      <c r="H533" s="97">
        <v>200000</v>
      </c>
      <c r="I533" s="103">
        <v>117715</v>
      </c>
      <c r="J533" s="104">
        <v>82285</v>
      </c>
      <c r="K533" s="119" t="str">
        <f t="shared" si="9"/>
        <v>00011019390029060000</v>
      </c>
      <c r="L533" s="107" t="s">
        <v>727</v>
      </c>
    </row>
    <row r="534" spans="1:12" ht="22.5">
      <c r="A534" s="100" t="s">
        <v>134</v>
      </c>
      <c r="B534" s="101" t="s">
        <v>7</v>
      </c>
      <c r="C534" s="102" t="s">
        <v>70</v>
      </c>
      <c r="D534" s="125" t="s">
        <v>723</v>
      </c>
      <c r="E534" s="148" t="s">
        <v>728</v>
      </c>
      <c r="F534" s="154"/>
      <c r="G534" s="130" t="s">
        <v>7</v>
      </c>
      <c r="H534" s="97">
        <v>200000</v>
      </c>
      <c r="I534" s="103">
        <v>117715</v>
      </c>
      <c r="J534" s="104">
        <v>82285</v>
      </c>
      <c r="K534" s="119" t="str">
        <f t="shared" si="9"/>
        <v>00011019390029060200</v>
      </c>
      <c r="L534" s="107" t="s">
        <v>729</v>
      </c>
    </row>
    <row r="535" spans="1:12" ht="22.5">
      <c r="A535" s="100" t="s">
        <v>136</v>
      </c>
      <c r="B535" s="101" t="s">
        <v>7</v>
      </c>
      <c r="C535" s="102" t="s">
        <v>70</v>
      </c>
      <c r="D535" s="125" t="s">
        <v>723</v>
      </c>
      <c r="E535" s="148" t="s">
        <v>728</v>
      </c>
      <c r="F535" s="154"/>
      <c r="G535" s="130" t="s">
        <v>138</v>
      </c>
      <c r="H535" s="97">
        <v>200000</v>
      </c>
      <c r="I535" s="103">
        <v>117715</v>
      </c>
      <c r="J535" s="104">
        <v>82285</v>
      </c>
      <c r="K535" s="119" t="str">
        <f t="shared" si="9"/>
        <v>00011019390029060240</v>
      </c>
      <c r="L535" s="107" t="s">
        <v>730</v>
      </c>
    </row>
    <row r="536" spans="1:12" s="85" customFormat="1" ht="12.75">
      <c r="A536" s="80" t="s">
        <v>139</v>
      </c>
      <c r="B536" s="79" t="s">
        <v>7</v>
      </c>
      <c r="C536" s="122" t="s">
        <v>70</v>
      </c>
      <c r="D536" s="126" t="s">
        <v>723</v>
      </c>
      <c r="E536" s="151" t="s">
        <v>728</v>
      </c>
      <c r="F536" s="155"/>
      <c r="G536" s="123" t="s">
        <v>140</v>
      </c>
      <c r="H536" s="81">
        <v>200000</v>
      </c>
      <c r="I536" s="82">
        <v>117715</v>
      </c>
      <c r="J536" s="83">
        <f>IF(IF(H536="",0,H536)=0,0,(IF(H536&gt;0,IF(I536&gt;H536,0,H536-I536),IF(I536&gt;H536,H536-I536,0))))</f>
        <v>82285</v>
      </c>
      <c r="K536" s="119" t="str">
        <f t="shared" si="9"/>
        <v>00011019390029060244</v>
      </c>
      <c r="L536" s="84" t="str">
        <f>C536&amp;D536&amp;E536&amp;F536&amp;G536</f>
        <v>00011019390029060244</v>
      </c>
    </row>
    <row r="537" spans="1:12" ht="22.5">
      <c r="A537" s="100" t="s">
        <v>731</v>
      </c>
      <c r="B537" s="101" t="s">
        <v>7</v>
      </c>
      <c r="C537" s="102" t="s">
        <v>70</v>
      </c>
      <c r="D537" s="125" t="s">
        <v>733</v>
      </c>
      <c r="E537" s="148" t="s">
        <v>120</v>
      </c>
      <c r="F537" s="154"/>
      <c r="G537" s="130" t="s">
        <v>70</v>
      </c>
      <c r="H537" s="97">
        <v>3000000</v>
      </c>
      <c r="I537" s="103">
        <v>1841792.35</v>
      </c>
      <c r="J537" s="104">
        <v>1158207.65</v>
      </c>
      <c r="K537" s="119" t="str">
        <f t="shared" si="9"/>
        <v>00013000000000000000</v>
      </c>
      <c r="L537" s="107" t="s">
        <v>732</v>
      </c>
    </row>
    <row r="538" spans="1:12" ht="22.5">
      <c r="A538" s="100" t="s">
        <v>734</v>
      </c>
      <c r="B538" s="101" t="s">
        <v>7</v>
      </c>
      <c r="C538" s="102" t="s">
        <v>70</v>
      </c>
      <c r="D538" s="125" t="s">
        <v>736</v>
      </c>
      <c r="E538" s="148" t="s">
        <v>120</v>
      </c>
      <c r="F538" s="154"/>
      <c r="G538" s="130" t="s">
        <v>70</v>
      </c>
      <c r="H538" s="97">
        <v>3000000</v>
      </c>
      <c r="I538" s="103">
        <v>1841792.35</v>
      </c>
      <c r="J538" s="104">
        <v>1158207.65</v>
      </c>
      <c r="K538" s="119" t="str">
        <f t="shared" si="9"/>
        <v>00013010000000000000</v>
      </c>
      <c r="L538" s="107" t="s">
        <v>735</v>
      </c>
    </row>
    <row r="539" spans="1:12" ht="12.75">
      <c r="A539" s="100" t="s">
        <v>737</v>
      </c>
      <c r="B539" s="101" t="s">
        <v>7</v>
      </c>
      <c r="C539" s="102" t="s">
        <v>70</v>
      </c>
      <c r="D539" s="125" t="s">
        <v>736</v>
      </c>
      <c r="E539" s="148" t="s">
        <v>739</v>
      </c>
      <c r="F539" s="154"/>
      <c r="G539" s="130" t="s">
        <v>70</v>
      </c>
      <c r="H539" s="97">
        <v>3000000</v>
      </c>
      <c r="I539" s="103">
        <v>1841792.35</v>
      </c>
      <c r="J539" s="104">
        <v>1158207.65</v>
      </c>
      <c r="K539" s="119" t="str">
        <f t="shared" si="9"/>
        <v>00013019900000000000</v>
      </c>
      <c r="L539" s="107" t="s">
        <v>738</v>
      </c>
    </row>
    <row r="540" spans="1:12" ht="12.75">
      <c r="A540" s="100" t="s">
        <v>740</v>
      </c>
      <c r="B540" s="101" t="s">
        <v>7</v>
      </c>
      <c r="C540" s="102" t="s">
        <v>70</v>
      </c>
      <c r="D540" s="125" t="s">
        <v>736</v>
      </c>
      <c r="E540" s="148" t="s">
        <v>742</v>
      </c>
      <c r="F540" s="154"/>
      <c r="G540" s="130" t="s">
        <v>70</v>
      </c>
      <c r="H540" s="97">
        <v>3000000</v>
      </c>
      <c r="I540" s="103">
        <v>1841792.35</v>
      </c>
      <c r="J540" s="104">
        <v>1158207.65</v>
      </c>
      <c r="K540" s="119" t="str">
        <f t="shared" si="9"/>
        <v>00013019900000090000</v>
      </c>
      <c r="L540" s="107" t="s">
        <v>741</v>
      </c>
    </row>
    <row r="541" spans="1:12" ht="12.75">
      <c r="A541" s="100" t="s">
        <v>743</v>
      </c>
      <c r="B541" s="101" t="s">
        <v>7</v>
      </c>
      <c r="C541" s="102" t="s">
        <v>70</v>
      </c>
      <c r="D541" s="125" t="s">
        <v>736</v>
      </c>
      <c r="E541" s="148" t="s">
        <v>742</v>
      </c>
      <c r="F541" s="154"/>
      <c r="G541" s="130" t="s">
        <v>9</v>
      </c>
      <c r="H541" s="97">
        <v>3000000</v>
      </c>
      <c r="I541" s="103">
        <v>1841792.35</v>
      </c>
      <c r="J541" s="104">
        <v>1158207.65</v>
      </c>
      <c r="K541" s="119" t="str">
        <f t="shared" si="9"/>
        <v>00013019900000090700</v>
      </c>
      <c r="L541" s="107" t="s">
        <v>744</v>
      </c>
    </row>
    <row r="542" spans="1:12" s="85" customFormat="1" ht="12.75">
      <c r="A542" s="80" t="s">
        <v>740</v>
      </c>
      <c r="B542" s="79" t="s">
        <v>7</v>
      </c>
      <c r="C542" s="122" t="s">
        <v>70</v>
      </c>
      <c r="D542" s="126" t="s">
        <v>736</v>
      </c>
      <c r="E542" s="151" t="s">
        <v>742</v>
      </c>
      <c r="F542" s="155"/>
      <c r="G542" s="123" t="s">
        <v>745</v>
      </c>
      <c r="H542" s="81">
        <v>3000000</v>
      </c>
      <c r="I542" s="82">
        <v>1841792.35</v>
      </c>
      <c r="J542" s="83">
        <f>IF(IF(H542="",0,H542)=0,0,(IF(H542&gt;0,IF(I542&gt;H542,0,H542-I542),IF(I542&gt;H542,H542-I542,0))))</f>
        <v>1158207.65</v>
      </c>
      <c r="K542" s="119" t="str">
        <f t="shared" si="9"/>
        <v>00013019900000090730</v>
      </c>
      <c r="L542" s="84" t="str">
        <f>C542&amp;D542&amp;E542&amp;F542&amp;G542</f>
        <v>00013019900000090730</v>
      </c>
    </row>
    <row r="543" spans="1:11" ht="5.25" customHeight="1" hidden="1" thickBot="1">
      <c r="A543" s="18"/>
      <c r="B543" s="30"/>
      <c r="C543" s="31"/>
      <c r="D543" s="31"/>
      <c r="E543" s="31"/>
      <c r="F543" s="31"/>
      <c r="G543" s="31"/>
      <c r="H543" s="47"/>
      <c r="I543" s="48"/>
      <c r="J543" s="53"/>
      <c r="K543" s="116"/>
    </row>
    <row r="544" spans="1:11" ht="13.5" thickBot="1">
      <c r="A544" s="26"/>
      <c r="B544" s="26"/>
      <c r="C544" s="22"/>
      <c r="D544" s="22"/>
      <c r="E544" s="22"/>
      <c r="F544" s="22"/>
      <c r="G544" s="22"/>
      <c r="H544" s="46"/>
      <c r="I544" s="46"/>
      <c r="J544" s="46"/>
      <c r="K544" s="46"/>
    </row>
    <row r="545" spans="1:10" ht="28.5" customHeight="1" thickBot="1">
      <c r="A545" s="41" t="s">
        <v>18</v>
      </c>
      <c r="B545" s="42">
        <v>450</v>
      </c>
      <c r="C545" s="192" t="s">
        <v>17</v>
      </c>
      <c r="D545" s="193"/>
      <c r="E545" s="193"/>
      <c r="F545" s="193"/>
      <c r="G545" s="194"/>
      <c r="H545" s="54">
        <f>0-H553</f>
        <v>-18691893.45</v>
      </c>
      <c r="I545" s="54">
        <f>I15-I110</f>
        <v>9981058.86</v>
      </c>
      <c r="J545" s="93" t="s">
        <v>17</v>
      </c>
    </row>
    <row r="546" spans="1:10" ht="12.75">
      <c r="A546" s="26"/>
      <c r="B546" s="29"/>
      <c r="C546" s="22"/>
      <c r="D546" s="22"/>
      <c r="E546" s="22"/>
      <c r="F546" s="22"/>
      <c r="G546" s="22"/>
      <c r="H546" s="22"/>
      <c r="I546" s="22"/>
      <c r="J546" s="22"/>
    </row>
    <row r="547" spans="1:11" ht="15">
      <c r="A547" s="176" t="s">
        <v>31</v>
      </c>
      <c r="B547" s="176"/>
      <c r="C547" s="176"/>
      <c r="D547" s="176"/>
      <c r="E547" s="176"/>
      <c r="F547" s="176"/>
      <c r="G547" s="176"/>
      <c r="H547" s="176"/>
      <c r="I547" s="176"/>
      <c r="J547" s="176"/>
      <c r="K547" s="113"/>
    </row>
    <row r="548" spans="1:11" ht="12.75">
      <c r="A548" s="8"/>
      <c r="B548" s="25"/>
      <c r="C548" s="9"/>
      <c r="D548" s="9"/>
      <c r="E548" s="9"/>
      <c r="F548" s="9"/>
      <c r="G548" s="9"/>
      <c r="H548" s="10"/>
      <c r="I548" s="10"/>
      <c r="J548" s="40" t="s">
        <v>27</v>
      </c>
      <c r="K548" s="40"/>
    </row>
    <row r="549" spans="1:11" ht="16.5" customHeight="1">
      <c r="A549" s="164" t="s">
        <v>38</v>
      </c>
      <c r="B549" s="164" t="s">
        <v>39</v>
      </c>
      <c r="C549" s="177" t="s">
        <v>44</v>
      </c>
      <c r="D549" s="178"/>
      <c r="E549" s="178"/>
      <c r="F549" s="178"/>
      <c r="G549" s="179"/>
      <c r="H549" s="164" t="s">
        <v>41</v>
      </c>
      <c r="I549" s="164" t="s">
        <v>23</v>
      </c>
      <c r="J549" s="164" t="s">
        <v>42</v>
      </c>
      <c r="K549" s="114"/>
    </row>
    <row r="550" spans="1:11" ht="16.5" customHeight="1">
      <c r="A550" s="165"/>
      <c r="B550" s="165"/>
      <c r="C550" s="180"/>
      <c r="D550" s="181"/>
      <c r="E550" s="181"/>
      <c r="F550" s="181"/>
      <c r="G550" s="182"/>
      <c r="H550" s="165"/>
      <c r="I550" s="165"/>
      <c r="J550" s="165"/>
      <c r="K550" s="114"/>
    </row>
    <row r="551" spans="1:11" ht="16.5" customHeight="1">
      <c r="A551" s="166"/>
      <c r="B551" s="166"/>
      <c r="C551" s="183"/>
      <c r="D551" s="184"/>
      <c r="E551" s="184"/>
      <c r="F551" s="184"/>
      <c r="G551" s="185"/>
      <c r="H551" s="166"/>
      <c r="I551" s="166"/>
      <c r="J551" s="166"/>
      <c r="K551" s="114"/>
    </row>
    <row r="552" spans="1:11" ht="13.5" thickBot="1">
      <c r="A552" s="70">
        <v>1</v>
      </c>
      <c r="B552" s="12">
        <v>2</v>
      </c>
      <c r="C552" s="173">
        <v>3</v>
      </c>
      <c r="D552" s="174"/>
      <c r="E552" s="174"/>
      <c r="F552" s="174"/>
      <c r="G552" s="175"/>
      <c r="H552" s="13" t="s">
        <v>2</v>
      </c>
      <c r="I552" s="13" t="s">
        <v>25</v>
      </c>
      <c r="J552" s="13" t="s">
        <v>26</v>
      </c>
      <c r="K552" s="115"/>
    </row>
    <row r="553" spans="1:10" ht="12.75" customHeight="1">
      <c r="A553" s="74" t="s">
        <v>32</v>
      </c>
      <c r="B553" s="38" t="s">
        <v>8</v>
      </c>
      <c r="C553" s="186" t="s">
        <v>17</v>
      </c>
      <c r="D553" s="187"/>
      <c r="E553" s="187"/>
      <c r="F553" s="187"/>
      <c r="G553" s="188"/>
      <c r="H553" s="66">
        <f>H555+H568+H573</f>
        <v>18691893.45</v>
      </c>
      <c r="I553" s="66">
        <f>I555+I568+I573</f>
        <v>-9981058.86</v>
      </c>
      <c r="J553" s="129">
        <f>J555+J568+J573</f>
        <v>28672952.31</v>
      </c>
    </row>
    <row r="554" spans="1:10" ht="12.75" customHeight="1">
      <c r="A554" s="75" t="s">
        <v>11</v>
      </c>
      <c r="B554" s="39"/>
      <c r="C554" s="204"/>
      <c r="D554" s="205"/>
      <c r="E554" s="205"/>
      <c r="F554" s="205"/>
      <c r="G554" s="206"/>
      <c r="H554" s="43"/>
      <c r="I554" s="44"/>
      <c r="J554" s="45"/>
    </row>
    <row r="555" spans="1:10" ht="12.75" customHeight="1">
      <c r="A555" s="74" t="s">
        <v>33</v>
      </c>
      <c r="B555" s="49" t="s">
        <v>12</v>
      </c>
      <c r="C555" s="156" t="s">
        <v>17</v>
      </c>
      <c r="D555" s="157"/>
      <c r="E555" s="157"/>
      <c r="F555" s="157"/>
      <c r="G555" s="158"/>
      <c r="H555" s="52">
        <v>11675170.78</v>
      </c>
      <c r="I555" s="52">
        <v>-5600000</v>
      </c>
      <c r="J555" s="90">
        <v>17275170.78</v>
      </c>
    </row>
    <row r="556" spans="1:10" ht="12.75" customHeight="1">
      <c r="A556" s="75" t="s">
        <v>10</v>
      </c>
      <c r="B556" s="50"/>
      <c r="C556" s="196"/>
      <c r="D556" s="197"/>
      <c r="E556" s="197"/>
      <c r="F556" s="197"/>
      <c r="G556" s="198"/>
      <c r="H556" s="62"/>
      <c r="I556" s="63"/>
      <c r="J556" s="64"/>
    </row>
    <row r="557" spans="1:12" ht="22.5">
      <c r="A557" s="100" t="s">
        <v>92</v>
      </c>
      <c r="B557" s="101" t="s">
        <v>12</v>
      </c>
      <c r="C557" s="108" t="s">
        <v>70</v>
      </c>
      <c r="D557" s="159" t="s">
        <v>93</v>
      </c>
      <c r="E557" s="160"/>
      <c r="F557" s="160"/>
      <c r="G557" s="161"/>
      <c r="H557" s="97">
        <v>11675170.78</v>
      </c>
      <c r="I557" s="103">
        <v>-5600000</v>
      </c>
      <c r="J557" s="104">
        <v>17275170.78</v>
      </c>
      <c r="K557" s="116" t="str">
        <f aca="true" t="shared" si="10" ref="K557:K566">C557&amp;D557&amp;G557</f>
        <v>00001000000000000000</v>
      </c>
      <c r="L557" s="107" t="s">
        <v>94</v>
      </c>
    </row>
    <row r="558" spans="1:12" ht="22.5">
      <c r="A558" s="100" t="s">
        <v>95</v>
      </c>
      <c r="B558" s="101" t="s">
        <v>12</v>
      </c>
      <c r="C558" s="108" t="s">
        <v>70</v>
      </c>
      <c r="D558" s="159" t="s">
        <v>96</v>
      </c>
      <c r="E558" s="160"/>
      <c r="F558" s="160"/>
      <c r="G558" s="161"/>
      <c r="H558" s="97">
        <v>12081170.78</v>
      </c>
      <c r="I558" s="103">
        <v>-5600000</v>
      </c>
      <c r="J558" s="104">
        <v>17681170.78</v>
      </c>
      <c r="K558" s="116" t="str">
        <f t="shared" si="10"/>
        <v>00001020000000000000</v>
      </c>
      <c r="L558" s="107" t="s">
        <v>97</v>
      </c>
    </row>
    <row r="559" spans="1:12" ht="22.5">
      <c r="A559" s="100" t="s">
        <v>98</v>
      </c>
      <c r="B559" s="101" t="s">
        <v>12</v>
      </c>
      <c r="C559" s="108" t="s">
        <v>70</v>
      </c>
      <c r="D559" s="159" t="s">
        <v>99</v>
      </c>
      <c r="E559" s="160"/>
      <c r="F559" s="160"/>
      <c r="G559" s="161"/>
      <c r="H559" s="97">
        <v>47227380</v>
      </c>
      <c r="I559" s="103">
        <v>25000000</v>
      </c>
      <c r="J559" s="104">
        <v>22227380</v>
      </c>
      <c r="K559" s="116" t="str">
        <f t="shared" si="10"/>
        <v>00001020000000000700</v>
      </c>
      <c r="L559" s="107" t="s">
        <v>100</v>
      </c>
    </row>
    <row r="560" spans="1:12" ht="22.5">
      <c r="A560" s="100" t="s">
        <v>101</v>
      </c>
      <c r="B560" s="101" t="s">
        <v>12</v>
      </c>
      <c r="C560" s="108" t="s">
        <v>70</v>
      </c>
      <c r="D560" s="159" t="s">
        <v>102</v>
      </c>
      <c r="E560" s="160"/>
      <c r="F560" s="160"/>
      <c r="G560" s="161"/>
      <c r="H560" s="97">
        <v>-35146209.22</v>
      </c>
      <c r="I560" s="103">
        <v>-30600000</v>
      </c>
      <c r="J560" s="104">
        <v>-4546209.22</v>
      </c>
      <c r="K560" s="116" t="str">
        <f t="shared" si="10"/>
        <v>00001020000000000800</v>
      </c>
      <c r="L560" s="107" t="s">
        <v>103</v>
      </c>
    </row>
    <row r="561" spans="1:12" s="85" customFormat="1" ht="33.75">
      <c r="A561" s="78" t="s">
        <v>104</v>
      </c>
      <c r="B561" s="79" t="s">
        <v>12</v>
      </c>
      <c r="C561" s="122" t="s">
        <v>70</v>
      </c>
      <c r="D561" s="151" t="s">
        <v>105</v>
      </c>
      <c r="E561" s="152"/>
      <c r="F561" s="152"/>
      <c r="G561" s="153"/>
      <c r="H561" s="81">
        <v>47227380</v>
      </c>
      <c r="I561" s="82">
        <v>25000000</v>
      </c>
      <c r="J561" s="83">
        <f>IF(IF(H561="",0,H561)=0,0,(IF(H561&gt;0,IF(I561&gt;H561,0,H561-I561),IF(I561&gt;H561,H561-I561,0))))</f>
        <v>22227380</v>
      </c>
      <c r="K561" s="117" t="str">
        <f t="shared" si="10"/>
        <v>00001020000130000710</v>
      </c>
      <c r="L561" s="84" t="str">
        <f>C561&amp;D561&amp;G561</f>
        <v>00001020000130000710</v>
      </c>
    </row>
    <row r="562" spans="1:12" s="85" customFormat="1" ht="22.5">
      <c r="A562" s="78" t="s">
        <v>106</v>
      </c>
      <c r="B562" s="79" t="s">
        <v>12</v>
      </c>
      <c r="C562" s="122" t="s">
        <v>70</v>
      </c>
      <c r="D562" s="151" t="s">
        <v>107</v>
      </c>
      <c r="E562" s="152"/>
      <c r="F562" s="152"/>
      <c r="G562" s="153"/>
      <c r="H562" s="81">
        <v>-35146209.22</v>
      </c>
      <c r="I562" s="82">
        <v>-30600000</v>
      </c>
      <c r="J562" s="83">
        <f>IF(IF(H562="",0,H562)=0,0,(IF(H562&gt;0,IF(I562&gt;H562,0,H562-I562),IF(I562&gt;H562,H562-I562,0))))</f>
        <v>-4546209.22</v>
      </c>
      <c r="K562" s="117" t="str">
        <f t="shared" si="10"/>
        <v>00001020000130000810</v>
      </c>
      <c r="L562" s="84" t="str">
        <f>C562&amp;D562&amp;G562</f>
        <v>00001020000130000810</v>
      </c>
    </row>
    <row r="563" spans="1:12" ht="22.5">
      <c r="A563" s="100" t="s">
        <v>108</v>
      </c>
      <c r="B563" s="101" t="s">
        <v>12</v>
      </c>
      <c r="C563" s="108" t="s">
        <v>70</v>
      </c>
      <c r="D563" s="159" t="s">
        <v>109</v>
      </c>
      <c r="E563" s="160"/>
      <c r="F563" s="160"/>
      <c r="G563" s="161"/>
      <c r="H563" s="97">
        <v>-406000</v>
      </c>
      <c r="I563" s="103">
        <v>0</v>
      </c>
      <c r="J563" s="104">
        <v>-406000</v>
      </c>
      <c r="K563" s="116" t="str">
        <f t="shared" si="10"/>
        <v>00001030000000000000</v>
      </c>
      <c r="L563" s="107" t="s">
        <v>110</v>
      </c>
    </row>
    <row r="564" spans="1:12" ht="33.75">
      <c r="A564" s="100" t="s">
        <v>111</v>
      </c>
      <c r="B564" s="101" t="s">
        <v>12</v>
      </c>
      <c r="C564" s="108" t="s">
        <v>70</v>
      </c>
      <c r="D564" s="159" t="s">
        <v>112</v>
      </c>
      <c r="E564" s="160"/>
      <c r="F564" s="160"/>
      <c r="G564" s="161"/>
      <c r="H564" s="97">
        <v>-406000</v>
      </c>
      <c r="I564" s="103">
        <v>0</v>
      </c>
      <c r="J564" s="104">
        <v>-406000</v>
      </c>
      <c r="K564" s="116" t="str">
        <f t="shared" si="10"/>
        <v>00001030100000000000</v>
      </c>
      <c r="L564" s="107" t="s">
        <v>113</v>
      </c>
    </row>
    <row r="565" spans="1:12" ht="33.75">
      <c r="A565" s="100" t="s">
        <v>114</v>
      </c>
      <c r="B565" s="101" t="s">
        <v>12</v>
      </c>
      <c r="C565" s="108" t="s">
        <v>70</v>
      </c>
      <c r="D565" s="159" t="s">
        <v>115</v>
      </c>
      <c r="E565" s="160"/>
      <c r="F565" s="160"/>
      <c r="G565" s="161"/>
      <c r="H565" s="97">
        <v>-406000</v>
      </c>
      <c r="I565" s="103">
        <v>0</v>
      </c>
      <c r="J565" s="104">
        <v>-406000</v>
      </c>
      <c r="K565" s="116" t="str">
        <f t="shared" si="10"/>
        <v>00001030100000000800</v>
      </c>
      <c r="L565" s="107" t="s">
        <v>116</v>
      </c>
    </row>
    <row r="566" spans="1:12" s="85" customFormat="1" ht="33.75">
      <c r="A566" s="78" t="s">
        <v>117</v>
      </c>
      <c r="B566" s="79" t="s">
        <v>12</v>
      </c>
      <c r="C566" s="122" t="s">
        <v>70</v>
      </c>
      <c r="D566" s="151" t="s">
        <v>118</v>
      </c>
      <c r="E566" s="152"/>
      <c r="F566" s="152"/>
      <c r="G566" s="153"/>
      <c r="H566" s="81">
        <v>-406000</v>
      </c>
      <c r="I566" s="82">
        <v>0</v>
      </c>
      <c r="J566" s="83">
        <f>IF(IF(H566="",0,H566)=0,0,(IF(H566&gt;0,IF(I566&gt;H566,0,H566-I566),IF(I566&gt;H566,H566-I566,0))))</f>
        <v>-406000</v>
      </c>
      <c r="K566" s="117" t="str">
        <f t="shared" si="10"/>
        <v>00001030100130000810</v>
      </c>
      <c r="L566" s="84" t="str">
        <f>C566&amp;D566&amp;G566</f>
        <v>00001030100130000810</v>
      </c>
    </row>
    <row r="567" spans="1:11" ht="12.75" customHeight="1" hidden="1">
      <c r="A567" s="76"/>
      <c r="B567" s="17"/>
      <c r="C567" s="14"/>
      <c r="D567" s="14"/>
      <c r="E567" s="14"/>
      <c r="F567" s="14"/>
      <c r="G567" s="14"/>
      <c r="H567" s="34"/>
      <c r="I567" s="35"/>
      <c r="J567" s="55"/>
      <c r="K567" s="118"/>
    </row>
    <row r="568" spans="1:10" ht="12.75" customHeight="1">
      <c r="A568" s="74" t="s">
        <v>34</v>
      </c>
      <c r="B568" s="50" t="s">
        <v>13</v>
      </c>
      <c r="C568" s="196" t="s">
        <v>17</v>
      </c>
      <c r="D568" s="197"/>
      <c r="E568" s="197"/>
      <c r="F568" s="197"/>
      <c r="G568" s="198"/>
      <c r="H568" s="52">
        <v>0</v>
      </c>
      <c r="I568" s="52">
        <v>0</v>
      </c>
      <c r="J568" s="91">
        <v>0</v>
      </c>
    </row>
    <row r="569" spans="1:10" ht="12.75" customHeight="1">
      <c r="A569" s="75" t="s">
        <v>10</v>
      </c>
      <c r="B569" s="50"/>
      <c r="C569" s="196"/>
      <c r="D569" s="197"/>
      <c r="E569" s="197"/>
      <c r="F569" s="197"/>
      <c r="G569" s="198"/>
      <c r="H569" s="62"/>
      <c r="I569" s="63"/>
      <c r="J569" s="64"/>
    </row>
    <row r="570" spans="1:12" ht="12.75" customHeight="1" hidden="1">
      <c r="A570" s="132"/>
      <c r="B570" s="133" t="s">
        <v>13</v>
      </c>
      <c r="C570" s="134"/>
      <c r="D570" s="207"/>
      <c r="E570" s="208"/>
      <c r="F570" s="208"/>
      <c r="G570" s="209"/>
      <c r="H570" s="135"/>
      <c r="I570" s="136"/>
      <c r="J570" s="137"/>
      <c r="K570" s="138">
        <f>C570&amp;D570&amp;G570</f>
      </c>
      <c r="L570" s="139"/>
    </row>
    <row r="571" spans="1:12" s="85" customFormat="1" ht="12.75">
      <c r="A571" s="140"/>
      <c r="B571" s="141" t="s">
        <v>13</v>
      </c>
      <c r="C571" s="142"/>
      <c r="D571" s="210"/>
      <c r="E571" s="210"/>
      <c r="F571" s="210"/>
      <c r="G571" s="211"/>
      <c r="H571" s="143"/>
      <c r="I571" s="144"/>
      <c r="J571" s="145">
        <f>IF(IF(H571="",0,H571)=0,0,(IF(H571&gt;0,IF(I571&gt;H571,0,H571-I571),IF(I571&gt;H571,H571-I571,0))))</f>
        <v>0</v>
      </c>
      <c r="K571" s="146">
        <f>C571&amp;D571&amp;G571</f>
      </c>
      <c r="L571" s="147">
        <f>C571&amp;D571&amp;G571</f>
      </c>
    </row>
    <row r="572" spans="1:11" ht="12.75" customHeight="1" hidden="1">
      <c r="A572" s="76"/>
      <c r="B572" s="16"/>
      <c r="C572" s="14"/>
      <c r="D572" s="14"/>
      <c r="E572" s="14"/>
      <c r="F572" s="14"/>
      <c r="G572" s="14"/>
      <c r="H572" s="34"/>
      <c r="I572" s="35"/>
      <c r="J572" s="55"/>
      <c r="K572" s="118"/>
    </row>
    <row r="573" spans="1:10" ht="12.75" customHeight="1">
      <c r="A573" s="74" t="s">
        <v>16</v>
      </c>
      <c r="B573" s="50" t="s">
        <v>9</v>
      </c>
      <c r="C573" s="201" t="s">
        <v>52</v>
      </c>
      <c r="D573" s="202"/>
      <c r="E573" s="202"/>
      <c r="F573" s="202"/>
      <c r="G573" s="203"/>
      <c r="H573" s="52">
        <v>7016722.67</v>
      </c>
      <c r="I573" s="52">
        <v>-4381058.86</v>
      </c>
      <c r="J573" s="92">
        <f>IF(IF(H573="",0,H573)=0,0,(IF(H573&gt;0,IF(I573&gt;H573,0,H573-I573),IF(I573&gt;H573,H573-I573,0))))</f>
        <v>11397781.53</v>
      </c>
    </row>
    <row r="574" spans="1:10" ht="22.5">
      <c r="A574" s="74" t="s">
        <v>53</v>
      </c>
      <c r="B574" s="50" t="s">
        <v>9</v>
      </c>
      <c r="C574" s="201" t="s">
        <v>54</v>
      </c>
      <c r="D574" s="202"/>
      <c r="E574" s="202"/>
      <c r="F574" s="202"/>
      <c r="G574" s="203"/>
      <c r="H574" s="52">
        <v>7016722.67</v>
      </c>
      <c r="I574" s="52">
        <v>-4381058.86</v>
      </c>
      <c r="J574" s="92">
        <f>IF(IF(H574="",0,H574)=0,0,(IF(H574&gt;0,IF(I574&gt;H574,0,H574-I574),IF(I574&gt;H574,H574-I574,0))))</f>
        <v>11397781.53</v>
      </c>
    </row>
    <row r="575" spans="1:10" ht="35.25" customHeight="1">
      <c r="A575" s="74" t="s">
        <v>56</v>
      </c>
      <c r="B575" s="50" t="s">
        <v>9</v>
      </c>
      <c r="C575" s="201" t="s">
        <v>55</v>
      </c>
      <c r="D575" s="202"/>
      <c r="E575" s="202"/>
      <c r="F575" s="202"/>
      <c r="G575" s="203"/>
      <c r="H575" s="52">
        <v>0</v>
      </c>
      <c r="I575" s="52">
        <v>0</v>
      </c>
      <c r="J575" s="92">
        <f>IF(IF(H575="",0,H575)=0,0,(IF(H575&gt;0,IF(I575&gt;H575,0,H575-I575),IF(I575&gt;H575,H575-I575,0))))</f>
        <v>0</v>
      </c>
    </row>
    <row r="576" spans="1:12" ht="12.75">
      <c r="A576" s="109" t="s">
        <v>82</v>
      </c>
      <c r="B576" s="110" t="s">
        <v>14</v>
      </c>
      <c r="C576" s="108" t="s">
        <v>70</v>
      </c>
      <c r="D576" s="159" t="s">
        <v>81</v>
      </c>
      <c r="E576" s="160"/>
      <c r="F576" s="160"/>
      <c r="G576" s="161"/>
      <c r="H576" s="97">
        <v>-366094574.84</v>
      </c>
      <c r="I576" s="97">
        <v>-218707762.12</v>
      </c>
      <c r="J576" s="112" t="s">
        <v>57</v>
      </c>
      <c r="K576" s="107" t="str">
        <f aca="true" t="shared" si="11" ref="K576:K583">C576&amp;D576&amp;G576</f>
        <v>00001050000000000500</v>
      </c>
      <c r="L576" s="107" t="s">
        <v>83</v>
      </c>
    </row>
    <row r="577" spans="1:12" ht="12.75">
      <c r="A577" s="109" t="s">
        <v>85</v>
      </c>
      <c r="B577" s="110" t="s">
        <v>14</v>
      </c>
      <c r="C577" s="108" t="s">
        <v>70</v>
      </c>
      <c r="D577" s="159" t="s">
        <v>84</v>
      </c>
      <c r="E577" s="160"/>
      <c r="F577" s="160"/>
      <c r="G577" s="161"/>
      <c r="H577" s="97">
        <v>-366094574.84</v>
      </c>
      <c r="I577" s="97">
        <v>-218707762.12</v>
      </c>
      <c r="J577" s="112" t="s">
        <v>57</v>
      </c>
      <c r="K577" s="107" t="str">
        <f t="shared" si="11"/>
        <v>00001050200000000500</v>
      </c>
      <c r="L577" s="107" t="s">
        <v>86</v>
      </c>
    </row>
    <row r="578" spans="1:12" ht="22.5">
      <c r="A578" s="109" t="s">
        <v>88</v>
      </c>
      <c r="B578" s="110" t="s">
        <v>14</v>
      </c>
      <c r="C578" s="108" t="s">
        <v>70</v>
      </c>
      <c r="D578" s="159" t="s">
        <v>87</v>
      </c>
      <c r="E578" s="160"/>
      <c r="F578" s="160"/>
      <c r="G578" s="161"/>
      <c r="H578" s="97">
        <v>-366094574.84</v>
      </c>
      <c r="I578" s="97">
        <v>-218707762.12</v>
      </c>
      <c r="J578" s="112" t="s">
        <v>57</v>
      </c>
      <c r="K578" s="107" t="str">
        <f t="shared" si="11"/>
        <v>00001050201000000510</v>
      </c>
      <c r="L578" s="107" t="s">
        <v>89</v>
      </c>
    </row>
    <row r="579" spans="1:12" ht="22.5">
      <c r="A579" s="95" t="s">
        <v>91</v>
      </c>
      <c r="B579" s="111" t="s">
        <v>14</v>
      </c>
      <c r="C579" s="124" t="s">
        <v>70</v>
      </c>
      <c r="D579" s="162" t="s">
        <v>90</v>
      </c>
      <c r="E579" s="162"/>
      <c r="F579" s="162"/>
      <c r="G579" s="163"/>
      <c r="H579" s="77">
        <v>-366094574.84</v>
      </c>
      <c r="I579" s="77">
        <v>-218707762.12</v>
      </c>
      <c r="J579" s="65" t="s">
        <v>17</v>
      </c>
      <c r="K579" s="107" t="str">
        <f t="shared" si="11"/>
        <v>00001050201130000510</v>
      </c>
      <c r="L579" s="4" t="str">
        <f>C579&amp;D579&amp;G579</f>
        <v>00001050201130000510</v>
      </c>
    </row>
    <row r="580" spans="1:12" ht="12.75">
      <c r="A580" s="109" t="s">
        <v>69</v>
      </c>
      <c r="B580" s="110" t="s">
        <v>15</v>
      </c>
      <c r="C580" s="108" t="s">
        <v>70</v>
      </c>
      <c r="D580" s="159" t="s">
        <v>71</v>
      </c>
      <c r="E580" s="160"/>
      <c r="F580" s="160"/>
      <c r="G580" s="161"/>
      <c r="H580" s="97">
        <v>373111297.51</v>
      </c>
      <c r="I580" s="97">
        <v>214326703.26</v>
      </c>
      <c r="J580" s="112" t="s">
        <v>57</v>
      </c>
      <c r="K580" s="107" t="str">
        <f t="shared" si="11"/>
        <v>00001050000000000600</v>
      </c>
      <c r="L580" s="107" t="s">
        <v>72</v>
      </c>
    </row>
    <row r="581" spans="1:12" ht="12.75">
      <c r="A581" s="109" t="s">
        <v>73</v>
      </c>
      <c r="B581" s="110" t="s">
        <v>15</v>
      </c>
      <c r="C581" s="108" t="s">
        <v>70</v>
      </c>
      <c r="D581" s="159" t="s">
        <v>74</v>
      </c>
      <c r="E581" s="160"/>
      <c r="F581" s="160"/>
      <c r="G581" s="161"/>
      <c r="H581" s="97">
        <v>373111297.51</v>
      </c>
      <c r="I581" s="97">
        <v>214326703.26</v>
      </c>
      <c r="J581" s="112" t="s">
        <v>57</v>
      </c>
      <c r="K581" s="107" t="str">
        <f t="shared" si="11"/>
        <v>00001050200000000600</v>
      </c>
      <c r="L581" s="107" t="s">
        <v>75</v>
      </c>
    </row>
    <row r="582" spans="1:12" ht="22.5">
      <c r="A582" s="109" t="s">
        <v>76</v>
      </c>
      <c r="B582" s="110" t="s">
        <v>15</v>
      </c>
      <c r="C582" s="108" t="s">
        <v>70</v>
      </c>
      <c r="D582" s="159" t="s">
        <v>77</v>
      </c>
      <c r="E582" s="160"/>
      <c r="F582" s="160"/>
      <c r="G582" s="161"/>
      <c r="H582" s="97">
        <v>373111297.51</v>
      </c>
      <c r="I582" s="97">
        <v>214326703.26</v>
      </c>
      <c r="J582" s="112" t="s">
        <v>57</v>
      </c>
      <c r="K582" s="107" t="str">
        <f t="shared" si="11"/>
        <v>00001050201000000610</v>
      </c>
      <c r="L582" s="107" t="s">
        <v>78</v>
      </c>
    </row>
    <row r="583" spans="1:12" ht="22.5">
      <c r="A583" s="96" t="s">
        <v>79</v>
      </c>
      <c r="B583" s="111" t="s">
        <v>15</v>
      </c>
      <c r="C583" s="124" t="s">
        <v>70</v>
      </c>
      <c r="D583" s="162" t="s">
        <v>80</v>
      </c>
      <c r="E583" s="162"/>
      <c r="F583" s="162"/>
      <c r="G583" s="163"/>
      <c r="H583" s="98">
        <v>373111297.51</v>
      </c>
      <c r="I583" s="98">
        <v>214326703.26</v>
      </c>
      <c r="J583" s="99" t="s">
        <v>17</v>
      </c>
      <c r="K583" s="106" t="str">
        <f t="shared" si="11"/>
        <v>00001050201130000610</v>
      </c>
      <c r="L583" s="4" t="str">
        <f>C583&amp;D583&amp;G583</f>
        <v>00001050201130000610</v>
      </c>
    </row>
    <row r="584" spans="1:11" ht="12.75">
      <c r="A584" s="26"/>
      <c r="B584" s="29"/>
      <c r="C584" s="22"/>
      <c r="D584" s="22"/>
      <c r="E584" s="22"/>
      <c r="F584" s="22"/>
      <c r="G584" s="22"/>
      <c r="H584" s="22"/>
      <c r="I584" s="22"/>
      <c r="J584" s="22"/>
      <c r="K584" s="22"/>
    </row>
    <row r="585" spans="1:12" ht="12.75">
      <c r="A585" s="26"/>
      <c r="B585" s="29"/>
      <c r="C585" s="22"/>
      <c r="D585" s="22"/>
      <c r="E585" s="22"/>
      <c r="F585" s="22"/>
      <c r="G585" s="22"/>
      <c r="H585" s="22"/>
      <c r="I585" s="22"/>
      <c r="J585" s="22"/>
      <c r="K585" s="94"/>
      <c r="L585" s="94"/>
    </row>
    <row r="586" spans="1:12" ht="21.75" customHeight="1">
      <c r="A586" s="24" t="s">
        <v>47</v>
      </c>
      <c r="B586" s="199" t="s">
        <v>969</v>
      </c>
      <c r="C586" s="199"/>
      <c r="D586" s="199"/>
      <c r="E586" s="29"/>
      <c r="F586" s="29"/>
      <c r="G586" s="22"/>
      <c r="H586" s="68" t="s">
        <v>49</v>
      </c>
      <c r="I586" s="67"/>
      <c r="J586" s="67" t="s">
        <v>971</v>
      </c>
      <c r="K586" s="94"/>
      <c r="L586" s="94"/>
    </row>
    <row r="587" spans="1:12" ht="12.75">
      <c r="A587" s="3" t="s">
        <v>45</v>
      </c>
      <c r="B587" s="195" t="s">
        <v>46</v>
      </c>
      <c r="C587" s="195"/>
      <c r="D587" s="195"/>
      <c r="E587" s="29"/>
      <c r="F587" s="29"/>
      <c r="G587" s="22"/>
      <c r="H587" s="22"/>
      <c r="I587" s="69" t="s">
        <v>50</v>
      </c>
      <c r="J587" s="29" t="s">
        <v>46</v>
      </c>
      <c r="K587" s="94"/>
      <c r="L587" s="94"/>
    </row>
    <row r="588" spans="1:12" ht="12.75">
      <c r="A588" s="3"/>
      <c r="B588" s="29"/>
      <c r="C588" s="22"/>
      <c r="D588" s="22"/>
      <c r="E588" s="22"/>
      <c r="F588" s="22"/>
      <c r="G588" s="22"/>
      <c r="H588" s="22"/>
      <c r="I588" s="22"/>
      <c r="J588" s="22"/>
      <c r="K588" s="94"/>
      <c r="L588" s="94"/>
    </row>
    <row r="589" spans="1:12" ht="21.75" customHeight="1">
      <c r="A589" s="3" t="s">
        <v>48</v>
      </c>
      <c r="B589" s="200" t="s">
        <v>970</v>
      </c>
      <c r="C589" s="200"/>
      <c r="D589" s="200"/>
      <c r="E589" s="121"/>
      <c r="F589" s="121"/>
      <c r="G589" s="22"/>
      <c r="H589" s="22"/>
      <c r="I589" s="22"/>
      <c r="J589" s="22"/>
      <c r="K589" s="94"/>
      <c r="L589" s="94"/>
    </row>
    <row r="590" spans="1:12" ht="12.75">
      <c r="A590" s="3" t="s">
        <v>45</v>
      </c>
      <c r="B590" s="195" t="s">
        <v>46</v>
      </c>
      <c r="C590" s="195"/>
      <c r="D590" s="195"/>
      <c r="E590" s="29"/>
      <c r="F590" s="29"/>
      <c r="G590" s="22"/>
      <c r="H590" s="22"/>
      <c r="I590" s="22"/>
      <c r="J590" s="22"/>
      <c r="K590" s="94"/>
      <c r="L590" s="94"/>
    </row>
    <row r="591" spans="1:12" ht="12.75">
      <c r="A591" s="3"/>
      <c r="B591" s="29"/>
      <c r="C591" s="22"/>
      <c r="D591" s="22"/>
      <c r="E591" s="22"/>
      <c r="F591" s="22"/>
      <c r="G591" s="22"/>
      <c r="H591" s="22"/>
      <c r="I591" s="22"/>
      <c r="J591" s="22"/>
      <c r="K591" s="94"/>
      <c r="L591" s="94"/>
    </row>
    <row r="592" spans="1:12" ht="12.75">
      <c r="A592" s="3" t="s">
        <v>972</v>
      </c>
      <c r="B592" s="29"/>
      <c r="C592" s="22"/>
      <c r="D592" s="22"/>
      <c r="E592" s="22"/>
      <c r="F592" s="22"/>
      <c r="G592" s="22"/>
      <c r="H592" s="22"/>
      <c r="I592" s="22"/>
      <c r="J592" s="22"/>
      <c r="K592" s="94"/>
      <c r="L592" s="94"/>
    </row>
    <row r="593" spans="1:12" ht="12.75">
      <c r="A593" s="26"/>
      <c r="B593" s="29"/>
      <c r="C593" s="22"/>
      <c r="D593" s="22"/>
      <c r="E593" s="22"/>
      <c r="F593" s="22"/>
      <c r="G593" s="22"/>
      <c r="H593" s="22"/>
      <c r="I593" s="22"/>
      <c r="J593" s="22"/>
      <c r="K593" s="94"/>
      <c r="L593" s="94"/>
    </row>
    <row r="594" spans="11:12" ht="12.75">
      <c r="K594" s="94"/>
      <c r="L594" s="94"/>
    </row>
    <row r="595" spans="11:12" ht="12.75">
      <c r="K595" s="94"/>
      <c r="L595" s="94"/>
    </row>
    <row r="596" spans="11:12" ht="12.75">
      <c r="K596" s="94"/>
      <c r="L596" s="94"/>
    </row>
    <row r="597" spans="11:12" ht="12.75">
      <c r="K597" s="94"/>
      <c r="L597" s="94"/>
    </row>
    <row r="598" spans="11:12" ht="12.75">
      <c r="K598" s="94"/>
      <c r="L598" s="94"/>
    </row>
    <row r="599" spans="11:12" ht="12.75">
      <c r="K599" s="94"/>
      <c r="L599" s="94"/>
    </row>
  </sheetData>
  <sheetProtection/>
  <mergeCells count="583">
    <mergeCell ref="B587:D587"/>
    <mergeCell ref="C574:G574"/>
    <mergeCell ref="D576:G576"/>
    <mergeCell ref="D577:G577"/>
    <mergeCell ref="D570:G570"/>
    <mergeCell ref="D571:G571"/>
    <mergeCell ref="D582:G582"/>
    <mergeCell ref="D583:G583"/>
    <mergeCell ref="C573:G573"/>
    <mergeCell ref="C575:G575"/>
    <mergeCell ref="H549:H551"/>
    <mergeCell ref="C549:G551"/>
    <mergeCell ref="C552:G552"/>
    <mergeCell ref="C553:G553"/>
    <mergeCell ref="C554:G554"/>
    <mergeCell ref="D566:G566"/>
    <mergeCell ref="C106:G108"/>
    <mergeCell ref="E112:F112"/>
    <mergeCell ref="I549:I551"/>
    <mergeCell ref="C545:G545"/>
    <mergeCell ref="B590:D590"/>
    <mergeCell ref="C556:G556"/>
    <mergeCell ref="C568:G568"/>
    <mergeCell ref="C569:G569"/>
    <mergeCell ref="B586:D586"/>
    <mergeCell ref="B589:D589"/>
    <mergeCell ref="C109:G109"/>
    <mergeCell ref="A547:J547"/>
    <mergeCell ref="C111:G111"/>
    <mergeCell ref="H106:H108"/>
    <mergeCell ref="B106:B108"/>
    <mergeCell ref="A104:J104"/>
    <mergeCell ref="J106:J108"/>
    <mergeCell ref="I106:I108"/>
    <mergeCell ref="A106:A108"/>
    <mergeCell ref="C110:G110"/>
    <mergeCell ref="B11:B13"/>
    <mergeCell ref="I11:I13"/>
    <mergeCell ref="A11:A13"/>
    <mergeCell ref="C11:G13"/>
    <mergeCell ref="C15:G15"/>
    <mergeCell ref="C16:G16"/>
    <mergeCell ref="J549:J551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D562:G562"/>
    <mergeCell ref="D563:G563"/>
    <mergeCell ref="D564:G564"/>
    <mergeCell ref="D565:G565"/>
    <mergeCell ref="A549:A551"/>
    <mergeCell ref="B549:B551"/>
    <mergeCell ref="C555:G555"/>
    <mergeCell ref="D580:G580"/>
    <mergeCell ref="D581:G581"/>
    <mergeCell ref="D578:G578"/>
    <mergeCell ref="D579:G579"/>
    <mergeCell ref="D557:G557"/>
    <mergeCell ref="D558:G558"/>
    <mergeCell ref="D559:G559"/>
    <mergeCell ref="D560:G560"/>
    <mergeCell ref="D561:G561"/>
    <mergeCell ref="E118:F118"/>
    <mergeCell ref="E119:F119"/>
    <mergeCell ref="E120:F120"/>
    <mergeCell ref="E121:F121"/>
    <mergeCell ref="E122:F122"/>
    <mergeCell ref="E113:F113"/>
    <mergeCell ref="E114:F114"/>
    <mergeCell ref="E115:F115"/>
    <mergeCell ref="E116:F116"/>
    <mergeCell ref="E117:F11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48:F248"/>
    <mergeCell ref="E249:F249"/>
    <mergeCell ref="E250:F250"/>
    <mergeCell ref="E251:F251"/>
    <mergeCell ref="E252:F252"/>
    <mergeCell ref="E243:F243"/>
    <mergeCell ref="E244:F244"/>
    <mergeCell ref="E245:F245"/>
    <mergeCell ref="E246:F246"/>
    <mergeCell ref="E247:F247"/>
    <mergeCell ref="E258:F258"/>
    <mergeCell ref="E259:F259"/>
    <mergeCell ref="E260:F260"/>
    <mergeCell ref="E261:F261"/>
    <mergeCell ref="E262:F262"/>
    <mergeCell ref="E253:F253"/>
    <mergeCell ref="E254:F254"/>
    <mergeCell ref="E255:F255"/>
    <mergeCell ref="E256:F256"/>
    <mergeCell ref="E257:F257"/>
    <mergeCell ref="E268:F268"/>
    <mergeCell ref="E269:F269"/>
    <mergeCell ref="E270:F270"/>
    <mergeCell ref="E271:F271"/>
    <mergeCell ref="E272:F272"/>
    <mergeCell ref="E263:F263"/>
    <mergeCell ref="E264:F264"/>
    <mergeCell ref="E265:F265"/>
    <mergeCell ref="E266:F266"/>
    <mergeCell ref="E267:F267"/>
    <mergeCell ref="E278:F278"/>
    <mergeCell ref="E279:F279"/>
    <mergeCell ref="E280:F280"/>
    <mergeCell ref="E281:F281"/>
    <mergeCell ref="E282:F282"/>
    <mergeCell ref="E273:F273"/>
    <mergeCell ref="E274:F274"/>
    <mergeCell ref="E275:F275"/>
    <mergeCell ref="E276:F276"/>
    <mergeCell ref="E277:F277"/>
    <mergeCell ref="E288:F288"/>
    <mergeCell ref="E289:F289"/>
    <mergeCell ref="E290:F290"/>
    <mergeCell ref="E291:F291"/>
    <mergeCell ref="E292:F292"/>
    <mergeCell ref="E283:F283"/>
    <mergeCell ref="E284:F284"/>
    <mergeCell ref="E285:F285"/>
    <mergeCell ref="E286:F286"/>
    <mergeCell ref="E287:F287"/>
    <mergeCell ref="E298:F298"/>
    <mergeCell ref="E299:F299"/>
    <mergeCell ref="E300:F300"/>
    <mergeCell ref="E301:F301"/>
    <mergeCell ref="E302:F302"/>
    <mergeCell ref="E293:F293"/>
    <mergeCell ref="E294:F294"/>
    <mergeCell ref="E295:F295"/>
    <mergeCell ref="E296:F296"/>
    <mergeCell ref="E297:F297"/>
    <mergeCell ref="E308:F308"/>
    <mergeCell ref="E309:F309"/>
    <mergeCell ref="E310:F310"/>
    <mergeCell ref="E311:F311"/>
    <mergeCell ref="E312:F312"/>
    <mergeCell ref="E303:F303"/>
    <mergeCell ref="E304:F304"/>
    <mergeCell ref="E305:F305"/>
    <mergeCell ref="E306:F306"/>
    <mergeCell ref="E307:F307"/>
    <mergeCell ref="E318:F318"/>
    <mergeCell ref="E319:F319"/>
    <mergeCell ref="E320:F320"/>
    <mergeCell ref="E321:F321"/>
    <mergeCell ref="E322:F322"/>
    <mergeCell ref="E313:F313"/>
    <mergeCell ref="E314:F314"/>
    <mergeCell ref="E315:F315"/>
    <mergeCell ref="E316:F316"/>
    <mergeCell ref="E317:F317"/>
    <mergeCell ref="E328:F328"/>
    <mergeCell ref="E329:F329"/>
    <mergeCell ref="E330:F330"/>
    <mergeCell ref="E331:F331"/>
    <mergeCell ref="E332:F332"/>
    <mergeCell ref="E323:F323"/>
    <mergeCell ref="E324:F324"/>
    <mergeCell ref="E325:F325"/>
    <mergeCell ref="E326:F326"/>
    <mergeCell ref="E327:F327"/>
    <mergeCell ref="E338:F338"/>
    <mergeCell ref="E339:F339"/>
    <mergeCell ref="E340:F340"/>
    <mergeCell ref="E341:F341"/>
    <mergeCell ref="E342:F342"/>
    <mergeCell ref="E333:F333"/>
    <mergeCell ref="E334:F334"/>
    <mergeCell ref="E335:F335"/>
    <mergeCell ref="E336:F336"/>
    <mergeCell ref="E337:F337"/>
    <mergeCell ref="E348:F348"/>
    <mergeCell ref="E349:F349"/>
    <mergeCell ref="E350:F350"/>
    <mergeCell ref="E351:F351"/>
    <mergeCell ref="E352:F352"/>
    <mergeCell ref="E343:F343"/>
    <mergeCell ref="E344:F344"/>
    <mergeCell ref="E345:F345"/>
    <mergeCell ref="E346:F346"/>
    <mergeCell ref="E347:F347"/>
    <mergeCell ref="E358:F358"/>
    <mergeCell ref="E359:F359"/>
    <mergeCell ref="E360:F360"/>
    <mergeCell ref="E361:F361"/>
    <mergeCell ref="E362:F362"/>
    <mergeCell ref="E353:F353"/>
    <mergeCell ref="E354:F354"/>
    <mergeCell ref="E355:F355"/>
    <mergeCell ref="E356:F356"/>
    <mergeCell ref="E357:F357"/>
    <mergeCell ref="E368:F368"/>
    <mergeCell ref="E369:F369"/>
    <mergeCell ref="E370:F370"/>
    <mergeCell ref="E371:F371"/>
    <mergeCell ref="E372:F372"/>
    <mergeCell ref="E363:F363"/>
    <mergeCell ref="E364:F364"/>
    <mergeCell ref="E365:F365"/>
    <mergeCell ref="E366:F366"/>
    <mergeCell ref="E367:F367"/>
    <mergeCell ref="E378:F378"/>
    <mergeCell ref="E379:F379"/>
    <mergeCell ref="E380:F380"/>
    <mergeCell ref="E381:F381"/>
    <mergeCell ref="E382:F382"/>
    <mergeCell ref="E373:F373"/>
    <mergeCell ref="E374:F374"/>
    <mergeCell ref="E375:F375"/>
    <mergeCell ref="E376:F376"/>
    <mergeCell ref="E377:F377"/>
    <mergeCell ref="E388:F388"/>
    <mergeCell ref="E389:F389"/>
    <mergeCell ref="E390:F390"/>
    <mergeCell ref="E391:F391"/>
    <mergeCell ref="E392:F392"/>
    <mergeCell ref="E383:F383"/>
    <mergeCell ref="E384:F384"/>
    <mergeCell ref="E385:F385"/>
    <mergeCell ref="E386:F386"/>
    <mergeCell ref="E387:F387"/>
    <mergeCell ref="E398:F398"/>
    <mergeCell ref="E399:F399"/>
    <mergeCell ref="E400:F400"/>
    <mergeCell ref="E401:F401"/>
    <mergeCell ref="E402:F402"/>
    <mergeCell ref="E393:F393"/>
    <mergeCell ref="E394:F394"/>
    <mergeCell ref="E395:F395"/>
    <mergeCell ref="E396:F396"/>
    <mergeCell ref="E397:F397"/>
    <mergeCell ref="E408:F408"/>
    <mergeCell ref="E409:F409"/>
    <mergeCell ref="E410:F410"/>
    <mergeCell ref="E411:F411"/>
    <mergeCell ref="E412:F412"/>
    <mergeCell ref="E403:F403"/>
    <mergeCell ref="E404:F404"/>
    <mergeCell ref="E405:F405"/>
    <mergeCell ref="E406:F406"/>
    <mergeCell ref="E407:F407"/>
    <mergeCell ref="E418:F418"/>
    <mergeCell ref="E419:F419"/>
    <mergeCell ref="E420:F420"/>
    <mergeCell ref="E421:F421"/>
    <mergeCell ref="E422:F422"/>
    <mergeCell ref="E413:F413"/>
    <mergeCell ref="E414:F414"/>
    <mergeCell ref="E415:F415"/>
    <mergeCell ref="E416:F416"/>
    <mergeCell ref="E417:F417"/>
    <mergeCell ref="E428:F428"/>
    <mergeCell ref="E429:F429"/>
    <mergeCell ref="E430:F430"/>
    <mergeCell ref="E431:F431"/>
    <mergeCell ref="E432:F432"/>
    <mergeCell ref="E423:F423"/>
    <mergeCell ref="E424:F424"/>
    <mergeCell ref="E425:F425"/>
    <mergeCell ref="E426:F426"/>
    <mergeCell ref="E427:F427"/>
    <mergeCell ref="E438:F438"/>
    <mergeCell ref="E439:F439"/>
    <mergeCell ref="E440:F440"/>
    <mergeCell ref="E441:F441"/>
    <mergeCell ref="E442:F442"/>
    <mergeCell ref="E433:F433"/>
    <mergeCell ref="E434:F434"/>
    <mergeCell ref="E435:F435"/>
    <mergeCell ref="E436:F436"/>
    <mergeCell ref="E437:F437"/>
    <mergeCell ref="E448:F448"/>
    <mergeCell ref="E449:F449"/>
    <mergeCell ref="E450:F450"/>
    <mergeCell ref="E451:F451"/>
    <mergeCell ref="E452:F452"/>
    <mergeCell ref="E443:F443"/>
    <mergeCell ref="E444:F444"/>
    <mergeCell ref="E445:F445"/>
    <mergeCell ref="E446:F446"/>
    <mergeCell ref="E447:F447"/>
    <mergeCell ref="E458:F458"/>
    <mergeCell ref="E459:F459"/>
    <mergeCell ref="E460:F460"/>
    <mergeCell ref="E461:F461"/>
    <mergeCell ref="E462:F462"/>
    <mergeCell ref="E453:F453"/>
    <mergeCell ref="E454:F454"/>
    <mergeCell ref="E455:F455"/>
    <mergeCell ref="E456:F456"/>
    <mergeCell ref="E457:F457"/>
    <mergeCell ref="E468:F468"/>
    <mergeCell ref="E469:F469"/>
    <mergeCell ref="E470:F470"/>
    <mergeCell ref="E471:F471"/>
    <mergeCell ref="E472:F472"/>
    <mergeCell ref="E463:F463"/>
    <mergeCell ref="E464:F464"/>
    <mergeCell ref="E465:F465"/>
    <mergeCell ref="E466:F466"/>
    <mergeCell ref="E467:F467"/>
    <mergeCell ref="E478:F478"/>
    <mergeCell ref="E479:F479"/>
    <mergeCell ref="E480:F480"/>
    <mergeCell ref="E481:F481"/>
    <mergeCell ref="E482:F482"/>
    <mergeCell ref="E473:F473"/>
    <mergeCell ref="E474:F474"/>
    <mergeCell ref="E475:F475"/>
    <mergeCell ref="E476:F476"/>
    <mergeCell ref="E477:F477"/>
    <mergeCell ref="E488:F488"/>
    <mergeCell ref="E489:F489"/>
    <mergeCell ref="E490:F490"/>
    <mergeCell ref="E491:F491"/>
    <mergeCell ref="E492:F492"/>
    <mergeCell ref="E483:F483"/>
    <mergeCell ref="E484:F484"/>
    <mergeCell ref="E485:F485"/>
    <mergeCell ref="E486:F486"/>
    <mergeCell ref="E487:F487"/>
    <mergeCell ref="E498:F498"/>
    <mergeCell ref="E499:F499"/>
    <mergeCell ref="E500:F500"/>
    <mergeCell ref="E501:F501"/>
    <mergeCell ref="E502:F502"/>
    <mergeCell ref="E493:F493"/>
    <mergeCell ref="E494:F494"/>
    <mergeCell ref="E495:F495"/>
    <mergeCell ref="E496:F496"/>
    <mergeCell ref="E497:F497"/>
    <mergeCell ref="E508:F508"/>
    <mergeCell ref="E509:F509"/>
    <mergeCell ref="E510:F510"/>
    <mergeCell ref="E511:F511"/>
    <mergeCell ref="E512:F512"/>
    <mergeCell ref="E503:F503"/>
    <mergeCell ref="E504:F504"/>
    <mergeCell ref="E505:F505"/>
    <mergeCell ref="E506:F506"/>
    <mergeCell ref="E507:F507"/>
    <mergeCell ref="E518:F518"/>
    <mergeCell ref="E519:F519"/>
    <mergeCell ref="E520:F520"/>
    <mergeCell ref="E521:F521"/>
    <mergeCell ref="E522:F522"/>
    <mergeCell ref="E513:F513"/>
    <mergeCell ref="E514:F514"/>
    <mergeCell ref="E515:F515"/>
    <mergeCell ref="E516:F516"/>
    <mergeCell ref="E517:F517"/>
    <mergeCell ref="E532:F532"/>
    <mergeCell ref="E523:F523"/>
    <mergeCell ref="E524:F524"/>
    <mergeCell ref="E525:F525"/>
    <mergeCell ref="E526:F526"/>
    <mergeCell ref="E527:F527"/>
    <mergeCell ref="E539:F539"/>
    <mergeCell ref="E540:F540"/>
    <mergeCell ref="E541:F541"/>
    <mergeCell ref="E542:F542"/>
    <mergeCell ref="E533:F533"/>
    <mergeCell ref="E534:F534"/>
    <mergeCell ref="E535:F535"/>
    <mergeCell ref="E536:F536"/>
    <mergeCell ref="E537:F537"/>
    <mergeCell ref="D17:G17"/>
    <mergeCell ref="D18:G18"/>
    <mergeCell ref="D19:G19"/>
    <mergeCell ref="D20:G20"/>
    <mergeCell ref="D21:G21"/>
    <mergeCell ref="E538:F538"/>
    <mergeCell ref="E528:F528"/>
    <mergeCell ref="E529:F529"/>
    <mergeCell ref="E530:F530"/>
    <mergeCell ref="E531:F531"/>
    <mergeCell ref="D27:G27"/>
    <mergeCell ref="D28:G28"/>
    <mergeCell ref="D29:G29"/>
    <mergeCell ref="D30:G30"/>
    <mergeCell ref="D31:G31"/>
    <mergeCell ref="D22:G22"/>
    <mergeCell ref="D23:G23"/>
    <mergeCell ref="D24:G24"/>
    <mergeCell ref="D25:G25"/>
    <mergeCell ref="D26:G2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77:G77"/>
    <mergeCell ref="D78:G78"/>
    <mergeCell ref="D79:G79"/>
    <mergeCell ref="D80:G80"/>
    <mergeCell ref="D81:G81"/>
    <mergeCell ref="D72:G72"/>
    <mergeCell ref="D73:G73"/>
    <mergeCell ref="D74:G74"/>
    <mergeCell ref="D75:G75"/>
    <mergeCell ref="D76:G76"/>
    <mergeCell ref="D87:G87"/>
    <mergeCell ref="D88:G88"/>
    <mergeCell ref="D89:G89"/>
    <mergeCell ref="D90:G90"/>
    <mergeCell ref="D91:G91"/>
    <mergeCell ref="D82:G82"/>
    <mergeCell ref="D83:G83"/>
    <mergeCell ref="D84:G84"/>
    <mergeCell ref="D85:G85"/>
    <mergeCell ref="D86:G86"/>
    <mergeCell ref="D97:G97"/>
    <mergeCell ref="D98:G98"/>
    <mergeCell ref="D99:G99"/>
    <mergeCell ref="D100:G100"/>
    <mergeCell ref="D101:G101"/>
    <mergeCell ref="D92:G92"/>
    <mergeCell ref="D93:G93"/>
    <mergeCell ref="D94:G94"/>
    <mergeCell ref="D95:G95"/>
    <mergeCell ref="D96:G96"/>
  </mergeCells>
  <printOptions/>
  <pageMargins left="0.3937007874015748" right="0.3937007874015748" top="0.984251968503937" bottom="0.3937007874015748" header="0" footer="0"/>
  <pageSetup horizontalDpi="600" verticalDpi="600" orientation="portrait" paperSize="9" scale="60" r:id="rId1"/>
  <rowBreaks count="2" manualBreakCount="2">
    <brk id="102" max="255" man="1"/>
    <brk id="5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Наталья Дедук</cp:lastModifiedBy>
  <cp:lastPrinted>2019-10-04T07:12:14Z</cp:lastPrinted>
  <dcterms:created xsi:type="dcterms:W3CDTF">2009-02-13T09:10:05Z</dcterms:created>
  <dcterms:modified xsi:type="dcterms:W3CDTF">2019-10-04T07:24:37Z</dcterms:modified>
  <cp:category/>
  <cp:version/>
  <cp:contentType/>
  <cp:contentStatus/>
</cp:coreProperties>
</file>