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tabRatio="159" activeTab="0"/>
  </bookViews>
  <sheets>
    <sheet name="ТРАФАРЕТ" sheetId="1" r:id="rId1"/>
  </sheets>
  <definedNames>
    <definedName name="_xlnm._FilterDatabase" localSheetId="0" hidden="1">'ТРАФАРЕТ'!$A$164:$J$698</definedName>
  </definedNames>
  <calcPr fullCalcOnLoad="1" fullPrecision="0"/>
</workbook>
</file>

<file path=xl/sharedStrings.xml><?xml version="1.0" encoding="utf-8"?>
<sst xmlns="http://schemas.openxmlformats.org/spreadsheetml/2006/main" count="4324" uniqueCount="1164">
  <si>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</si>
  <si>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</si>
  <si>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</si>
  <si>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</si>
  <si>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</si>
  <si>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</si>
  <si>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</si>
  <si>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</si>
  <si>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</si>
  <si>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</si>
  <si>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</si>
  <si>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</si>
  <si>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</si>
  <si>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</si>
  <si>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</si>
  <si>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</si>
  <si>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</si>
  <si>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</si>
  <si>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</si>
  <si>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</si>
  <si>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</si>
  <si>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</si>
  <si>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</si>
  <si>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</si>
  <si>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</si>
  <si>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</si>
  <si>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</si>
  <si>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</si>
  <si>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</si>
  <si>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</si>
  <si>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</si>
  <si>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</si>
  <si>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</si>
  <si>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</si>
  <si>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</si>
  <si>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</si>
  <si>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</si>
  <si>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</si>
  <si>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</si>
  <si>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</si>
  <si>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</si>
  <si>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</si>
  <si>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</si>
  <si>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</si>
  <si>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</si>
  <si>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</si>
  <si>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</si>
  <si>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</si>
  <si>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</si>
  <si>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</si>
  <si>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</si>
  <si>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</si>
  <si>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</si>
  <si>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</si>
  <si>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</si>
  <si>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</si>
  <si>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</si>
  <si>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</si>
  <si>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</si>
  <si>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</si>
  <si>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</si>
  <si>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</si>
  <si>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</si>
  <si>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</si>
  <si>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</si>
  <si>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</si>
  <si>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</si>
  <si>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</si>
  <si>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</si>
  <si>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</si>
  <si>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апреля 2018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</si>
  <si>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</si>
  <si>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</si>
  <si>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</si>
  <si>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</si>
  <si>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</si>
  <si>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01.04.2018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</si>
  <si>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</si>
  <si>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</si>
  <si>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</si>
  <si>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</si>
  <si>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</si>
  <si>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</si>
  <si>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</si>
  <si>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</si>
  <si>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</si>
  <si>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</si>
  <si>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</si>
  <si>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</si>
  <si>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</si>
  <si>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</si>
  <si>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</si>
  <si>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</si>
  <si>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</si>
  <si>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</si>
  <si>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</si>
  <si>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</si>
  <si>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</si>
  <si>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</si>
  <si>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</si>
  <si>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</si>
  <si>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</si>
  <si>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</si>
  <si>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</si>
  <si>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</si>
  <si>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</si>
  <si>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</si>
  <si>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</si>
  <si>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</si>
  <si>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</si>
  <si>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</si>
  <si>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</si>
  <si>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</si>
  <si>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</si>
  <si>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</si>
  <si>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</si>
  <si>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</si>
  <si>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</si>
  <si>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</si>
  <si>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</si>
  <si>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</si>
  <si>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</si>
  <si>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</si>
  <si>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</si>
  <si>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</si>
  <si>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</si>
  <si>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</si>
  <si>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</si>
  <si>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</si>
  <si>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</si>
  <si>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</si>
  <si>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</si>
  <si>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</si>
  <si>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</si>
  <si>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</si>
  <si>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</si>
  <si>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</si>
  <si>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</si>
  <si>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</si>
  <si>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</si>
  <si>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</si>
  <si>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</si>
  <si>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</si>
  <si>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</si>
  <si>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</si>
  <si>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</si>
  <si>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</si>
  <si>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</si>
  <si>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</si>
  <si>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</si>
  <si>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</si>
  <si>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</si>
  <si>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</si>
  <si>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</si>
  <si>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района</t>
  </si>
  <si>
    <t>i5_00001029510001000000</t>
  </si>
  <si>
    <t>9510001000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</si>
  <si>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</si>
  <si>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</si>
  <si>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</si>
  <si>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</si>
  <si>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</si>
  <si>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</si>
  <si>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</si>
  <si>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</si>
  <si>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</si>
  <si>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Председатель Думы муниципального района</t>
  </si>
  <si>
    <t>i5_00001039520001000000</t>
  </si>
  <si>
    <t>9520001000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</si>
  <si>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</si>
  <si>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</si>
  <si>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</si>
  <si>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</si>
  <si>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</si>
  <si>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</si>
  <si>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</si>
  <si>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</si>
  <si>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</si>
  <si>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</si>
  <si>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</si>
  <si>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</si>
  <si>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</si>
  <si>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</si>
  <si>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</si>
  <si>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</si>
  <si>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</si>
  <si>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Субвенции</t>
  </si>
  <si>
    <t>530</t>
  </si>
  <si>
    <t>Расходы на обеспечение деятельности отдельных органов местного самоуправления Боровичского муниципального района</t>
  </si>
  <si>
    <t>i4_00001049500000000000</t>
  </si>
  <si>
    <t>9500000000</t>
  </si>
  <si>
    <t>Обеспечение деятельности органов местного самоуправления</t>
  </si>
  <si>
    <t>i5_00001049500001000000</t>
  </si>
  <si>
    <t>9500001000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</si>
  <si>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</si>
  <si>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</si>
  <si>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</si>
  <si>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</si>
  <si>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</si>
  <si>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</si>
  <si>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</si>
  <si>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i5_00001049500070280000</t>
  </si>
  <si>
    <t>9500070280</t>
  </si>
  <si>
    <t>Судебная система</t>
  </si>
  <si>
    <t>i3_00001050000000000000</t>
  </si>
  <si>
    <t>0105</t>
  </si>
  <si>
    <t>i5_00001059300051200000</t>
  </si>
  <si>
    <t>9300051200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</si>
  <si>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</si>
  <si>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</si>
  <si>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</si>
  <si>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</si>
  <si>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</si>
  <si>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</si>
  <si>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</si>
  <si>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i4_00001069500000000000</t>
  </si>
  <si>
    <t>i5_00001069500001000000</t>
  </si>
  <si>
    <t>Пособия, компенсации и иные социальные выплаты гражданам, кроме публичных нормативных обязательств</t>
  </si>
  <si>
    <t>321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</si>
  <si>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</si>
  <si>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</si>
  <si>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</si>
  <si>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</si>
  <si>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</si>
  <si>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i5_00001069600001000000</t>
  </si>
  <si>
    <t>9600001000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</si>
  <si>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</si>
  <si>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</si>
  <si>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</si>
  <si>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</si>
  <si>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i5_00001069700001000000</t>
  </si>
  <si>
    <t>9700001000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</si>
  <si>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</si>
  <si>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</si>
  <si>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</si>
  <si>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</si>
  <si>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</si>
  <si>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</si>
  <si>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</si>
  <si>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i5_00001119800029990000</t>
  </si>
  <si>
    <t>9800029990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</si>
  <si>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</si>
  <si>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</si>
  <si>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</si>
  <si>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</si>
  <si>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</si>
  <si>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</si>
  <si>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</si>
  <si>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</si>
  <si>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</si>
  <si>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</si>
  <si>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</si>
  <si>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</si>
  <si>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</si>
  <si>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</si>
  <si>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</si>
  <si>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</si>
  <si>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</si>
  <si>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</si>
  <si>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</si>
  <si>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</si>
  <si>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</si>
  <si>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</si>
  <si>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</si>
  <si>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i5_00001132900026040000</t>
  </si>
  <si>
    <t>2900026040</t>
  </si>
  <si>
    <t>Оплата коммунальных услуг по объектам учета казны, свободных от прав третьих лиц</t>
  </si>
  <si>
    <t>i5_00001132900026060000</t>
  </si>
  <si>
    <t>2900026060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</si>
  <si>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</si>
  <si>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i5_00001132900026070000</t>
  </si>
  <si>
    <t>2900026070</t>
  </si>
  <si>
    <t>i4_00001139300000000000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</si>
  <si>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</si>
  <si>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</si>
  <si>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</si>
  <si>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Прочие мероприятия</t>
  </si>
  <si>
    <t>i5_00001139390099990000</t>
  </si>
  <si>
    <t>9390099990</t>
  </si>
  <si>
    <t>Исполнение судебных актов Российской Федерации и мировых соглашений по возмещению причиненного вреда</t>
  </si>
  <si>
    <t>831</t>
  </si>
  <si>
    <t>i4_00001139500000000000</t>
  </si>
  <si>
    <t>i5_00001139500001000000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</si>
  <si>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</si>
  <si>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</si>
  <si>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</si>
  <si>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</si>
  <si>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</si>
  <si>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</si>
  <si>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</si>
  <si>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</si>
  <si>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</si>
  <si>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</si>
  <si>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</si>
  <si>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</si>
  <si>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</si>
  <si>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</si>
  <si>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</si>
  <si>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</si>
  <si>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</si>
  <si>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i4_00003091200000000000</t>
  </si>
  <si>
    <t>1200000000</t>
  </si>
  <si>
    <t>Создание условий для массового отдыха граждан и обустройство мест массового отдыха граждан на водных объектах</t>
  </si>
  <si>
    <t>i5_00003091200021230000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</si>
  <si>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</si>
  <si>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</si>
  <si>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</si>
  <si>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</si>
  <si>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</si>
  <si>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</si>
  <si>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</si>
  <si>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</si>
  <si>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</si>
  <si>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</si>
  <si>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</si>
  <si>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i5_000030993000S2300000</t>
  </si>
  <si>
    <t>93000S2300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</si>
  <si>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</si>
  <si>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i5_00003099390001690000</t>
  </si>
  <si>
    <t>9390001690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</si>
  <si>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</si>
  <si>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</si>
  <si>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</si>
  <si>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</si>
  <si>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</si>
  <si>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</si>
  <si>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</si>
  <si>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</si>
  <si>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</si>
  <si>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</si>
  <si>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</si>
  <si>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</si>
  <si>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</si>
  <si>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</si>
  <si>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</si>
  <si>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</si>
  <si>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</si>
  <si>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</si>
  <si>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</si>
  <si>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i4_00004059300000000000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</si>
  <si>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</si>
  <si>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</si>
  <si>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</si>
  <si>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</si>
  <si>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</si>
  <si>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</si>
  <si>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</si>
  <si>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</si>
  <si>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</si>
  <si>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</si>
  <si>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</si>
  <si>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</si>
  <si>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</si>
  <si>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</si>
  <si>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</si>
  <si>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</si>
  <si>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</si>
  <si>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</si>
  <si>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</si>
  <si>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</si>
  <si>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</si>
  <si>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торговли в Боровичском муниципальном районе на 2017-2019 годы"</t>
  </si>
  <si>
    <t>i4_00004122200000000000</t>
  </si>
  <si>
    <t>2200000000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</si>
  <si>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</si>
  <si>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i5_00004122200022020000</t>
  </si>
  <si>
    <t>2200022020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</si>
  <si>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</si>
  <si>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</si>
  <si>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</si>
  <si>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Подготовка топографической основы территории</t>
  </si>
  <si>
    <t>i5_00004122320027050000</t>
  </si>
  <si>
    <t>2320027050</t>
  </si>
  <si>
    <t>Муниципальная программа "Развитие малого и среднего предпринимательства в Боровичском муниципальном районе на 2018 год"</t>
  </si>
  <si>
    <t>i4_00004122400000000000</t>
  </si>
  <si>
    <t>2400000000</t>
  </si>
  <si>
    <t>Обеспечение экономического развития субъектов малого и среднего предпринимательства Боровичского муниципального района</t>
  </si>
  <si>
    <t>i4_00004122410000000000</t>
  </si>
  <si>
    <t>2410000000</t>
  </si>
  <si>
    <t>Кредиторская задолженность за 2017 год по мероприятию "Предоставление субсидий субъектам малого и среднего предпринимательства на компенсацию затрат, связанных с оплатой образовательных услуг"</t>
  </si>
  <si>
    <t>i5_00004122410022410000</t>
  </si>
  <si>
    <t>2410022410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</si>
  <si>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</si>
  <si>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</si>
  <si>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Развитие малого и среднего предпринимательства в монопрофильном муниципальном образовании городское поселение город Боровичи</t>
  </si>
  <si>
    <t>i4_00004122420000000000</t>
  </si>
  <si>
    <t>2420000000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</si>
  <si>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</si>
  <si>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i5_00004122420022420000</t>
  </si>
  <si>
    <t>2420022420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</si>
  <si>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</si>
  <si>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</si>
  <si>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</si>
  <si>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</si>
  <si>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Создание информационных условий функционирования систем управления</t>
  </si>
  <si>
    <t>i5_00004122900022920000</t>
  </si>
  <si>
    <t>2900022920</t>
  </si>
  <si>
    <t>Организация проведения кадастровых работ по земельным участкам, подлежащим отнесению к муниципальной собственности</t>
  </si>
  <si>
    <t>i5_00004122900026050000</t>
  </si>
  <si>
    <t>2900026050</t>
  </si>
  <si>
    <t>i4_00004129300000000000</t>
  </si>
  <si>
    <t>i5_00004129390099990000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</si>
  <si>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</si>
  <si>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</si>
  <si>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</si>
  <si>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</si>
  <si>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</si>
  <si>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</si>
  <si>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</si>
  <si>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</si>
  <si>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</si>
  <si>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</si>
  <si>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</si>
  <si>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</si>
  <si>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</si>
  <si>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</si>
  <si>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</si>
  <si>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</si>
  <si>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</si>
  <si>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</si>
  <si>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Обеспечение нуждающихся отдельных категорий граждан жилыми помещениями</t>
  </si>
  <si>
    <t>i5_00005019300029320000</t>
  </si>
  <si>
    <t>9300029320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</si>
  <si>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</si>
  <si>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</si>
  <si>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</si>
  <si>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i3_00005020000000000000</t>
  </si>
  <si>
    <t>0502</t>
  </si>
  <si>
    <t>Муниципальная программа Боровичского муниципального района "Обеспечение населения качественной питьевой водой и очистка сточных вод на территории Боровичского муниципального района на 2016-2018 годы"</t>
  </si>
  <si>
    <t>i4_00005020600000000000</t>
  </si>
  <si>
    <t>0600000000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</si>
  <si>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</si>
  <si>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</si>
  <si>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</si>
  <si>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</si>
  <si>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</si>
  <si>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</si>
  <si>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</si>
  <si>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i4_00005021500000000000</t>
  </si>
  <si>
    <t>1500000000</t>
  </si>
  <si>
    <t>Строительный контроль, авторский надзор, техническое обслуживание и ремонт сетей газораспределения, газопотребления и газового оборудования</t>
  </si>
  <si>
    <t>i5_00005021500021550000</t>
  </si>
  <si>
    <t>1500021550</t>
  </si>
  <si>
    <t>Разработка проектно-сметной документации и проведение государственной экспертизы строительства распределительных газовых сетей в сельской местности</t>
  </si>
  <si>
    <t>i5_00005021500021560000</t>
  </si>
  <si>
    <t>1500021560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</si>
  <si>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</si>
  <si>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</si>
  <si>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i4_00005029300000000000</t>
  </si>
  <si>
    <t>Обслуживание газопровода высокого давления</t>
  </si>
  <si>
    <t>i5_00005029300029110000</t>
  </si>
  <si>
    <t>9300029110</t>
  </si>
  <si>
    <t>Благоустройство</t>
  </si>
  <si>
    <t>i3_00005030000000000000</t>
  </si>
  <si>
    <t>0503</t>
  </si>
  <si>
    <t>i4_00005039300000000000</t>
  </si>
  <si>
    <t>Уличное освещение</t>
  </si>
  <si>
    <t>i5_00005039300027010000</t>
  </si>
  <si>
    <t>9300027010</t>
  </si>
  <si>
    <t>Содержание кладбища</t>
  </si>
  <si>
    <t>i5_00005039300027030000</t>
  </si>
  <si>
    <t>9300027030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</si>
  <si>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</si>
  <si>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</si>
  <si>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</si>
  <si>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</si>
  <si>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</si>
  <si>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</si>
  <si>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</si>
  <si>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</si>
  <si>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</si>
  <si>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 и молодежной политики"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</si>
  <si>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i4_00007010260000000000</t>
  </si>
  <si>
    <t>0260000000</t>
  </si>
  <si>
    <t>i5_00007010260001200000</t>
  </si>
  <si>
    <t>0260001200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</si>
  <si>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</si>
  <si>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</si>
  <si>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</si>
  <si>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</si>
  <si>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Государственные гарантии ДОУ и школы</t>
  </si>
  <si>
    <t>i5_00007010260070040000</t>
  </si>
  <si>
    <t>0260070040</t>
  </si>
  <si>
    <t>Оказание социальной поддержки обучающимся муниципальных образовательных организаций</t>
  </si>
  <si>
    <t>i5_00007010260070060000</t>
  </si>
  <si>
    <t>0260070060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</si>
  <si>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</si>
  <si>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i5_00007010260072120000</t>
  </si>
  <si>
    <t>0260072120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</si>
  <si>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</si>
  <si>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</si>
  <si>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</si>
  <si>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</si>
  <si>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</si>
  <si>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i5_000070102600S2120000</t>
  </si>
  <si>
    <t>02600S2120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</si>
  <si>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</si>
  <si>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</si>
  <si>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i5_00007019300020020000</t>
  </si>
  <si>
    <t>9300020020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</si>
  <si>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</si>
  <si>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</si>
  <si>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</si>
  <si>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</si>
  <si>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i5_00007019300022300000</t>
  </si>
  <si>
    <t>9300022300</t>
  </si>
  <si>
    <t>i5_00007019300072300000</t>
  </si>
  <si>
    <t>i5_000070193000S2300000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</si>
  <si>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</si>
  <si>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</si>
  <si>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</si>
  <si>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</si>
  <si>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</si>
  <si>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i4_00007020210000000000</t>
  </si>
  <si>
    <t>0210000000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</si>
  <si>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</si>
  <si>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i5_00007020210020210000</t>
  </si>
  <si>
    <t>0210020210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</si>
  <si>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</si>
  <si>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</si>
  <si>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</si>
  <si>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</si>
  <si>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</si>
  <si>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</si>
  <si>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i5_000070202100L0971000</t>
  </si>
  <si>
    <t>02100L0971</t>
  </si>
  <si>
    <t>i4_00007020260000000000</t>
  </si>
  <si>
    <t>Обеспечение деятельности подведомственных учреждений Школы</t>
  </si>
  <si>
    <t>i5_00007020260001210000</t>
  </si>
  <si>
    <t>0260001210</t>
  </si>
  <si>
    <t>i5_00007020260070040000</t>
  </si>
  <si>
    <t>i5_00007020260070060000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</si>
  <si>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</si>
  <si>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i5_00007020260070630000</t>
  </si>
  <si>
    <t>0260070630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</si>
  <si>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</si>
  <si>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i5_00007020260072080000</t>
  </si>
  <si>
    <t>0260072080</t>
  </si>
  <si>
    <t>i5_00007020260072120000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</si>
  <si>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</si>
  <si>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i5_000070202600S2080000</t>
  </si>
  <si>
    <t>02600S2080</t>
  </si>
  <si>
    <t>i5_000070202600S2120000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</si>
  <si>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</si>
  <si>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</si>
  <si>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</si>
  <si>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</si>
  <si>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</si>
  <si>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</si>
  <si>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С.А.Власова</t>
  </si>
  <si>
    <t>Н.Ю.Дитяткина</t>
  </si>
  <si>
    <t>Т.Н.Семенова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</si>
  <si>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</si>
  <si>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</si>
  <si>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</si>
  <si>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</si>
  <si>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</si>
  <si>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</si>
  <si>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</si>
  <si>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</si>
  <si>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</si>
  <si>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</si>
  <si>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</si>
  <si>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</si>
  <si>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</si>
  <si>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</si>
  <si>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</si>
  <si>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</si>
  <si>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</si>
  <si>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</si>
  <si>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</si>
  <si>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</si>
  <si>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</si>
  <si>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</si>
  <si>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</si>
  <si>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</si>
  <si>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</si>
  <si>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</si>
  <si>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</si>
  <si>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</si>
  <si>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</si>
  <si>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</si>
  <si>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</si>
  <si>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</si>
  <si>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Численность работников муниципальных учреждений , состоящих на местном бюджете, за  1 квартал 2018 года составила  888 человека с фондом оплаты труда 42161 тыс.рублей.</t>
  </si>
  <si>
    <t>Численность муниципальных служащих за 1 квартал 2018 года составила 73 человека с фондом оплаты труда 7119 тыс. рублей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</si>
  <si>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</si>
  <si>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</si>
  <si>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</si>
  <si>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</si>
  <si>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</si>
  <si>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</si>
  <si>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</si>
  <si>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</si>
  <si>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</si>
  <si>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</si>
  <si>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</si>
  <si>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</si>
  <si>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</si>
  <si>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</si>
  <si>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</si>
  <si>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</si>
  <si>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</si>
  <si>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</si>
  <si>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</si>
  <si>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</si>
  <si>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</si>
  <si>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</si>
  <si>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</si>
  <si>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</si>
  <si>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</si>
  <si>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</si>
  <si>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</si>
  <si>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20215001000000151</t>
  </si>
  <si>
    <t>i2_00020215001000000151</t>
  </si>
  <si>
    <t>Дотации бюджетам муниципальных районов на выравнивание бюджетной обеспеченности</t>
  </si>
  <si>
    <t>20215001050000151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</si>
  <si>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</si>
  <si>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</si>
  <si>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</si>
  <si>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</si>
  <si>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</si>
  <si>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</si>
  <si>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</si>
  <si>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</si>
  <si>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</si>
  <si>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</si>
  <si>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</si>
  <si>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</si>
  <si>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</si>
  <si>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</si>
  <si>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</si>
  <si>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</si>
  <si>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</si>
  <si>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</si>
  <si>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</si>
  <si>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</si>
  <si>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</si>
  <si>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</si>
  <si>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</si>
  <si>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</si>
  <si>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</si>
  <si>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</si>
  <si>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</si>
  <si>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</si>
  <si>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</si>
  <si>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</si>
  <si>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</si>
  <si>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</si>
  <si>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</si>
  <si>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</si>
  <si>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</si>
  <si>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</si>
  <si>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</si>
  <si>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</si>
  <si>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</si>
  <si>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</si>
  <si>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</si>
  <si>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</si>
  <si>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</si>
  <si>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</si>
  <si>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</si>
  <si>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</si>
  <si>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</si>
  <si>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</si>
  <si>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i2_00020235120000000151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</si>
  <si>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</si>
  <si>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</si>
  <si>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</si>
  <si>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</si>
  <si>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</si>
  <si>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</si>
  <si>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</si>
  <si>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Субвенции бюджетам на государственную регистрацию актов гражданского состояния</t>
  </si>
  <si>
    <t>20235930000000151</t>
  </si>
  <si>
    <t>i2_00020235930000000151</t>
  </si>
  <si>
    <t>Субвенции бюджетам муниципальных районов на государственную регистрацию актов гражданского состояния</t>
  </si>
  <si>
    <t>20235930050000151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</si>
  <si>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</si>
  <si>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</si>
  <si>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</si>
  <si>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</si>
  <si>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</si>
  <si>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Иные межбюджетные трансферты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</si>
  <si>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</si>
  <si>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</si>
  <si>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</si>
  <si>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</si>
  <si>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</si>
  <si>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</si>
  <si>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</si>
  <si>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</si>
  <si>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</si>
  <si>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</si>
  <si>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</si>
  <si>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</si>
  <si>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</si>
  <si>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</si>
  <si>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</si>
  <si>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</si>
  <si>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</si>
  <si>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</si>
  <si>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</si>
  <si>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</si>
  <si>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</si>
  <si>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</si>
  <si>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</si>
  <si>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</si>
  <si>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</si>
  <si>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</si>
  <si>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</si>
  <si>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9 апреля 2018 года</t>
  </si>
  <si>
    <t>Дополнительное образование детей</t>
  </si>
  <si>
    <t>i3_00007030000000000000</t>
  </si>
  <si>
    <t>0703</t>
  </si>
  <si>
    <t>i4_00007030200000000000</t>
  </si>
  <si>
    <t>i4_00007030260000000000</t>
  </si>
  <si>
    <t>Дополнительное образование</t>
  </si>
  <si>
    <t>i5_00007030260001230000</t>
  </si>
  <si>
    <t>0260001230</t>
  </si>
  <si>
    <t>Частичная компенсация дополнительных расходов на повышение заработной платы работников бюджетной сферы</t>
  </si>
  <si>
    <t>i5_00007030260071410000</t>
  </si>
  <si>
    <t>0260071410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</si>
  <si>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</si>
  <si>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</si>
  <si>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</si>
  <si>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</si>
  <si>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</si>
  <si>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</si>
  <si>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</si>
  <si>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</si>
  <si>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</si>
  <si>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</si>
  <si>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</si>
  <si>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i5_00007030310071410000</t>
  </si>
  <si>
    <t>0310071410</t>
  </si>
  <si>
    <t>i4_00007039300000000000</t>
  </si>
  <si>
    <t>i5_00007039300020020000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</si>
  <si>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</si>
  <si>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</si>
  <si>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</si>
  <si>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</si>
  <si>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</si>
  <si>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</si>
  <si>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0707</t>
  </si>
  <si>
    <t>i4_00007070200000000000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</si>
  <si>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</si>
  <si>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i4_00007070230000000000</t>
  </si>
  <si>
    <t>0230000000</t>
  </si>
  <si>
    <t>Реализация подпрограммы "Вовлечение молодежи Боровичского муниципального района в социальную практику"</t>
  </si>
  <si>
    <t>i5_00007070230025090000</t>
  </si>
  <si>
    <t>0230025090</t>
  </si>
  <si>
    <t>i4_00007070260000000000</t>
  </si>
  <si>
    <t>Обеспечение деятельности подведомственных учреждений ДООЛ"Дуденево"</t>
  </si>
  <si>
    <t>i5_00007070260001240000</t>
  </si>
  <si>
    <t>0260001240</t>
  </si>
  <si>
    <t>Обеспечение деятельности подведомственных учреждений Молодёжный центр им. В.Н. Огонькова</t>
  </si>
  <si>
    <t>i5_00007070260001310000</t>
  </si>
  <si>
    <t>0260001310</t>
  </si>
  <si>
    <t>Реализация мероприятий по проведению оздоровительной кампании детей</t>
  </si>
  <si>
    <t>i5_00007070260025060000</t>
  </si>
  <si>
    <t>0260025060</t>
  </si>
  <si>
    <t>i5_00007070260071410000</t>
  </si>
  <si>
    <t>i4_00007079300000000000</t>
  </si>
  <si>
    <t>i5_00007079300020020000</t>
  </si>
  <si>
    <t>i5_00007079300022300000</t>
  </si>
  <si>
    <t>i5_00007079300072300000</t>
  </si>
  <si>
    <t>i5_000070793000S2300000</t>
  </si>
  <si>
    <t>Другие вопросы в области образования</t>
  </si>
  <si>
    <t>i3_00007090000000000000</t>
  </si>
  <si>
    <t>0709</t>
  </si>
  <si>
    <t>i4_00007090200000000000</t>
  </si>
  <si>
    <t>i4_00007090260000000000</t>
  </si>
  <si>
    <t>МКУ "ЦСМУ"</t>
  </si>
  <si>
    <t>i5_00007090260001370000</t>
  </si>
  <si>
    <t>0260001370</t>
  </si>
  <si>
    <t>Иные выплаты персоналу учреждений, за исключением фонда оплаты труда</t>
  </si>
  <si>
    <t>112</t>
  </si>
  <si>
    <t>i5_00007090260070060000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</si>
  <si>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</si>
  <si>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</si>
  <si>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i5_00007099300070280000</t>
  </si>
  <si>
    <t>9300070280</t>
  </si>
  <si>
    <t>i5_00007099300072300000</t>
  </si>
  <si>
    <t>i5_000070993000S2300000</t>
  </si>
  <si>
    <t>i4_00007099500000000000</t>
  </si>
  <si>
    <t>i5_00007099500001000000</t>
  </si>
  <si>
    <t>i5_00007099500070280000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</si>
  <si>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</si>
  <si>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</si>
  <si>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</si>
  <si>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</si>
  <si>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</si>
  <si>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</si>
  <si>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</si>
  <si>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</si>
  <si>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</si>
  <si>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</si>
  <si>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</si>
  <si>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</si>
  <si>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</si>
  <si>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</si>
  <si>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Содержание подведомственных учреждений. Библиотеки</t>
  </si>
  <si>
    <t>i5_00008010310001420000</t>
  </si>
  <si>
    <t>0310001420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</si>
  <si>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</si>
  <si>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</si>
  <si>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</si>
  <si>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Комплектование книжных фондов</t>
  </si>
  <si>
    <t>i5_00008010310020340000</t>
  </si>
  <si>
    <t>0310020340</t>
  </si>
  <si>
    <t>Мероприятия в сфере культуры</t>
  </si>
  <si>
    <t>i5_00008010310023010000</t>
  </si>
  <si>
    <t>0310023010</t>
  </si>
  <si>
    <t>i5_00008010310071410000</t>
  </si>
  <si>
    <t>i4_00008019300000000000</t>
  </si>
  <si>
    <t>i5_00008019300072300000</t>
  </si>
  <si>
    <t>i5_000080193000S2300000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</si>
  <si>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</si>
  <si>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</si>
  <si>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</si>
  <si>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</si>
  <si>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</si>
  <si>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</si>
  <si>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i5_00008040310020310000</t>
  </si>
  <si>
    <t>0310020310</t>
  </si>
  <si>
    <t>Подпрограмма "Обеспечение реализации муниципальной программы "Развитие культуры и туризма в Боровичском муниципальном районе на 2014-2020 годы"</t>
  </si>
  <si>
    <t>i4_00008040340000000000</t>
  </si>
  <si>
    <t>0340000000</t>
  </si>
  <si>
    <t>Содержание муниципального казённого учреждения Центр бухгалтерского обслуживания учреждений культуры</t>
  </si>
  <si>
    <t>i5_00008040340001440000</t>
  </si>
  <si>
    <t>0340001440</t>
  </si>
  <si>
    <t>i4_00008049500000000000</t>
  </si>
  <si>
    <t>i5_00008049500001000000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</si>
  <si>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</si>
  <si>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</si>
  <si>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</si>
  <si>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</si>
  <si>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</si>
  <si>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</si>
  <si>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</si>
  <si>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i5_00010019390099990000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</si>
  <si>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</si>
  <si>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</si>
  <si>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</si>
  <si>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</si>
  <si>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</si>
  <si>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</si>
  <si>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</si>
  <si>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</si>
  <si>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i5_00010030260070070000</t>
  </si>
  <si>
    <t>0260070070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</si>
  <si>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</si>
  <si>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</si>
  <si>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</si>
  <si>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i5_00010030260070310000</t>
  </si>
  <si>
    <t>0260070310</t>
  </si>
  <si>
    <t>Муниципальная программа "Обеспечение жильём молодых семей на 2015-2020 годы"</t>
  </si>
  <si>
    <t>i4_00010032700000000000</t>
  </si>
  <si>
    <t>2700000000</t>
  </si>
  <si>
    <t>Предоставление социальных выплат молодым семьям на приобретение (строительство) жилья за счет средств бюджета муниципального района</t>
  </si>
  <si>
    <t>i5_000100327000L0201000</t>
  </si>
  <si>
    <t>27000L0201</t>
  </si>
  <si>
    <t>Субсидии гражданам на приобретение жилья</t>
  </si>
  <si>
    <t>322</t>
  </si>
  <si>
    <t>i4_00010039300000000000</t>
  </si>
  <si>
    <t>Оплата жилищно-коммунальных услуг отдельным категориям граждан</t>
  </si>
  <si>
    <t>i5_00010039300052500000</t>
  </si>
  <si>
    <t>9300052500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</si>
  <si>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</si>
  <si>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i5_00010039300070070000</t>
  </si>
  <si>
    <t>9300070070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</si>
  <si>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</si>
  <si>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i5_00010039300070160000</t>
  </si>
  <si>
    <t>9300070160</t>
  </si>
  <si>
    <t>Приобретение товаров, работ, услуг в пользу граждан в целях их социального обеспечения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</si>
  <si>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</si>
  <si>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</si>
  <si>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i5_00010039300070210000</t>
  </si>
  <si>
    <t>9300070210</t>
  </si>
  <si>
    <t>Предоставление мер социальной поддержки ветеранов труда Новгородской области</t>
  </si>
  <si>
    <t>i5_00010039300070240000</t>
  </si>
  <si>
    <t>9300070240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</si>
  <si>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</si>
  <si>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i5_00010039300070270000</t>
  </si>
  <si>
    <t>9300070270</t>
  </si>
  <si>
    <t>Предоставление мер социальной поддержки ветеранам труда и гражданам, приравненным к ним</t>
  </si>
  <si>
    <t>i5_00010039300070410000</t>
  </si>
  <si>
    <t>9300070410</t>
  </si>
  <si>
    <t>Предоставление мер социальной поддержки тружеников тыла</t>
  </si>
  <si>
    <t>i5_00010039300070420000</t>
  </si>
  <si>
    <t>9300070420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</si>
  <si>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</si>
  <si>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i5_00010039300070430000</t>
  </si>
  <si>
    <t>9300070430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</si>
  <si>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</si>
  <si>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</si>
  <si>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</si>
  <si>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</si>
  <si>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</si>
  <si>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i4_00010040250000000000</t>
  </si>
  <si>
    <t>0250000000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</si>
  <si>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</si>
  <si>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i5_00010040250070600000</t>
  </si>
  <si>
    <t>0250070600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</si>
  <si>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</si>
  <si>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</si>
  <si>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i5_00010040260070010000</t>
  </si>
  <si>
    <t>0260070010</t>
  </si>
  <si>
    <t>i5_00010040260070060000</t>
  </si>
  <si>
    <t>Содержание ребёнка в семье опекуна и приемной семье, а также вознаграждение, причитающееся приемному родителю</t>
  </si>
  <si>
    <t>i5_00010040260070130000</t>
  </si>
  <si>
    <t>0260070130</t>
  </si>
  <si>
    <t>i4_00010049300000000000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</si>
  <si>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</si>
  <si>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i5_00010049300070200000</t>
  </si>
  <si>
    <t>9300070200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</si>
  <si>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</si>
  <si>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i5_00010049300070230000</t>
  </si>
  <si>
    <t>9300070230</t>
  </si>
  <si>
    <t>Осуществление отдельных государственных полномочий по назначению и выплате пособий гражданам, имеющим детей</t>
  </si>
  <si>
    <t>i5_00010049300070400000</t>
  </si>
  <si>
    <t>9300070400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</si>
  <si>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</si>
  <si>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</si>
  <si>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</si>
  <si>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</si>
  <si>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</si>
  <si>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</si>
  <si>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Другие вопросы в области социальной политики</t>
  </si>
  <si>
    <t>i3_00010060000000000000</t>
  </si>
  <si>
    <t>1006</t>
  </si>
  <si>
    <t>i4_00010069500000000000</t>
  </si>
  <si>
    <t>i5_00010069500070280000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</si>
  <si>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</si>
  <si>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</si>
  <si>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</si>
  <si>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</si>
  <si>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</si>
  <si>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</si>
  <si>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</si>
  <si>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</si>
  <si>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</si>
  <si>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Ремонт основания футбольного поля</t>
  </si>
  <si>
    <t>i5_00011010500020510000</t>
  </si>
  <si>
    <t>0500020510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</si>
  <si>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</si>
  <si>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</si>
  <si>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</si>
  <si>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</si>
  <si>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</si>
  <si>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</si>
  <si>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</si>
  <si>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i5_00011010500024040000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</si>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</sst>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8" borderId="52" xfId="0" applyNumberFormat="1" applyFont="1" applyFill="1" applyBorder="1" applyAlignment="1">
      <alignment wrapText="1"/>
    </xf>
    <xf numFmtId="49" fontId="3" fillId="18" borderId="53" xfId="0" applyNumberFormat="1" applyFont="1" applyFill="1" applyBorder="1" applyAlignment="1">
      <alignment wrapText="1"/>
    </xf>
    <xf numFmtId="49" fontId="3" fillId="18" borderId="54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22" borderId="55" xfId="0" applyNumberFormat="1" applyFont="1" applyFill="1" applyBorder="1" applyAlignment="1">
      <alignment horizontal="center"/>
    </xf>
    <xf numFmtId="49" fontId="3" fillId="22" borderId="56" xfId="0" applyNumberFormat="1" applyFont="1" applyFill="1" applyBorder="1" applyAlignment="1">
      <alignment horizontal="center"/>
    </xf>
    <xf numFmtId="49" fontId="3" fillId="19" borderId="55" xfId="0" applyNumberFormat="1" applyFont="1" applyFill="1" applyBorder="1" applyAlignment="1">
      <alignment horizontal="center"/>
    </xf>
    <xf numFmtId="49" fontId="3" fillId="19" borderId="56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56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3" fillId="22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6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6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19" borderId="65" xfId="0" applyNumberFormat="1" applyFont="1" applyFill="1" applyBorder="1" applyAlignment="1">
      <alignment horizontal="center" wrapText="1"/>
    </xf>
    <xf numFmtId="49" fontId="3" fillId="0" borderId="65" xfId="0" applyNumberFormat="1" applyFont="1" applyBorder="1" applyAlignment="1" applyProtection="1">
      <alignment horizontal="center" wrapText="1"/>
      <protection locked="0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68" xfId="0" applyNumberFormat="1" applyFont="1" applyFill="1" applyBorder="1" applyAlignment="1">
      <alignment horizontal="center"/>
    </xf>
    <xf numFmtId="49" fontId="3" fillId="18" borderId="69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9" borderId="56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20" fillId="0" borderId="70" xfId="0" applyFont="1" applyFill="1" applyBorder="1" applyAlignment="1">
      <alignment horizontal="left" vertical="top" wrapText="1"/>
    </xf>
    <xf numFmtId="0" fontId="20" fillId="0" borderId="71" xfId="0" applyFont="1" applyFill="1" applyBorder="1" applyAlignment="1">
      <alignment horizontal="left" vertical="top" wrapText="1"/>
    </xf>
    <xf numFmtId="0" fontId="20" fillId="0" borderId="7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4"/>
  <sheetViews>
    <sheetView tabSelected="1" zoomScalePageLayoutView="0" workbookViewId="0" topLeftCell="A731">
      <selection activeCell="A747" sqref="A747:J747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9" t="s">
        <v>44</v>
      </c>
      <c r="B1" s="199"/>
      <c r="C1" s="199"/>
      <c r="D1" s="199"/>
      <c r="E1" s="199"/>
      <c r="F1" s="199"/>
      <c r="G1" s="199"/>
      <c r="H1" s="199"/>
      <c r="I1" s="200"/>
      <c r="J1" s="1" t="s">
        <v>12</v>
      </c>
      <c r="K1" s="22" t="s">
        <v>73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28</v>
      </c>
      <c r="K2" s="22" t="s">
        <v>11</v>
      </c>
      <c r="L2" s="4"/>
    </row>
    <row r="3" spans="1:12" ht="12.75">
      <c r="A3" s="32" t="s">
        <v>60</v>
      </c>
      <c r="B3" s="203" t="s">
        <v>70</v>
      </c>
      <c r="C3" s="203"/>
      <c r="D3" s="203"/>
      <c r="E3" s="22"/>
      <c r="F3" s="22"/>
      <c r="G3" s="204"/>
      <c r="H3" s="204"/>
      <c r="I3" s="32" t="s">
        <v>31</v>
      </c>
      <c r="J3" s="131">
        <v>43191</v>
      </c>
      <c r="K3" s="22" t="s">
        <v>17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30</v>
      </c>
      <c r="J4" s="87" t="s">
        <v>71</v>
      </c>
      <c r="K4" s="22" t="s">
        <v>76</v>
      </c>
      <c r="L4" s="4"/>
    </row>
    <row r="5" spans="1:12" ht="12.75">
      <c r="A5" s="3" t="s">
        <v>45</v>
      </c>
      <c r="B5" s="201" t="s">
        <v>72</v>
      </c>
      <c r="C5" s="201"/>
      <c r="D5" s="201"/>
      <c r="E5" s="201"/>
      <c r="F5" s="201"/>
      <c r="G5" s="201"/>
      <c r="H5" s="201"/>
      <c r="I5" s="33" t="s">
        <v>39</v>
      </c>
      <c r="J5" s="88" t="s">
        <v>73</v>
      </c>
      <c r="K5" s="22"/>
      <c r="L5" s="4"/>
    </row>
    <row r="6" spans="1:12" ht="12.75">
      <c r="A6" s="3" t="s">
        <v>46</v>
      </c>
      <c r="B6" s="202" t="s">
        <v>69</v>
      </c>
      <c r="C6" s="202"/>
      <c r="D6" s="202"/>
      <c r="E6" s="202"/>
      <c r="F6" s="202"/>
      <c r="G6" s="202"/>
      <c r="H6" s="202"/>
      <c r="I6" s="33" t="s">
        <v>67</v>
      </c>
      <c r="J6" s="88" t="s">
        <v>78</v>
      </c>
      <c r="K6" s="22" t="s">
        <v>77</v>
      </c>
      <c r="L6" s="4"/>
    </row>
    <row r="7" spans="1:11" ht="12.75">
      <c r="A7" s="7" t="s">
        <v>68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10</v>
      </c>
      <c r="B8" s="3"/>
      <c r="C8" s="3"/>
      <c r="D8" s="3"/>
      <c r="E8" s="3"/>
      <c r="F8" s="3"/>
      <c r="G8" s="3"/>
      <c r="H8" s="6"/>
      <c r="I8" s="6"/>
      <c r="J8" s="89" t="s">
        <v>9</v>
      </c>
      <c r="K8" s="22" t="s">
        <v>74</v>
      </c>
    </row>
    <row r="9" spans="1:11" ht="15">
      <c r="A9" s="198" t="s">
        <v>38</v>
      </c>
      <c r="B9" s="198"/>
      <c r="C9" s="198"/>
      <c r="D9" s="198"/>
      <c r="E9" s="198"/>
      <c r="F9" s="198"/>
      <c r="G9" s="198"/>
      <c r="H9" s="198"/>
      <c r="I9" s="198"/>
      <c r="J9" s="198"/>
      <c r="K9" s="127" t="s">
        <v>75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74" t="s">
        <v>47</v>
      </c>
      <c r="B11" s="174" t="s">
        <v>48</v>
      </c>
      <c r="C11" s="180" t="s">
        <v>49</v>
      </c>
      <c r="D11" s="181"/>
      <c r="E11" s="181"/>
      <c r="F11" s="181"/>
      <c r="G11" s="182"/>
      <c r="H11" s="174" t="s">
        <v>50</v>
      </c>
      <c r="I11" s="174" t="s">
        <v>32</v>
      </c>
      <c r="J11" s="174" t="s">
        <v>51</v>
      </c>
      <c r="K11" s="114"/>
    </row>
    <row r="12" spans="1:11" ht="12.75">
      <c r="A12" s="175"/>
      <c r="B12" s="175"/>
      <c r="C12" s="183"/>
      <c r="D12" s="184"/>
      <c r="E12" s="184"/>
      <c r="F12" s="184"/>
      <c r="G12" s="185"/>
      <c r="H12" s="175"/>
      <c r="I12" s="175"/>
      <c r="J12" s="175"/>
      <c r="K12" s="114"/>
    </row>
    <row r="13" spans="1:11" ht="12.75">
      <c r="A13" s="176"/>
      <c r="B13" s="176"/>
      <c r="C13" s="186"/>
      <c r="D13" s="187"/>
      <c r="E13" s="187"/>
      <c r="F13" s="187"/>
      <c r="G13" s="188"/>
      <c r="H13" s="176"/>
      <c r="I13" s="176"/>
      <c r="J13" s="176"/>
      <c r="K13" s="114"/>
    </row>
    <row r="14" spans="1:11" ht="13.5" thickBot="1">
      <c r="A14" s="70">
        <v>1</v>
      </c>
      <c r="B14" s="12">
        <v>2</v>
      </c>
      <c r="C14" s="195">
        <v>3</v>
      </c>
      <c r="D14" s="196"/>
      <c r="E14" s="196"/>
      <c r="F14" s="196"/>
      <c r="G14" s="197"/>
      <c r="H14" s="13" t="s">
        <v>11</v>
      </c>
      <c r="I14" s="13" t="s">
        <v>34</v>
      </c>
      <c r="J14" s="13" t="s">
        <v>35</v>
      </c>
      <c r="K14" s="115"/>
    </row>
    <row r="15" spans="1:10" ht="12.75">
      <c r="A15" s="71" t="s">
        <v>37</v>
      </c>
      <c r="B15" s="38" t="s">
        <v>15</v>
      </c>
      <c r="C15" s="177" t="s">
        <v>26</v>
      </c>
      <c r="D15" s="178"/>
      <c r="E15" s="178"/>
      <c r="F15" s="178"/>
      <c r="G15" s="179"/>
      <c r="H15" s="52">
        <v>1242721718</v>
      </c>
      <c r="I15" s="52">
        <v>331090493.71</v>
      </c>
      <c r="J15" s="105">
        <v>913848068.82</v>
      </c>
    </row>
    <row r="16" spans="1:10" ht="12.75">
      <c r="A16" s="72" t="s">
        <v>13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100" t="s">
        <v>988</v>
      </c>
      <c r="B17" s="101" t="s">
        <v>15</v>
      </c>
      <c r="C17" s="102" t="s">
        <v>80</v>
      </c>
      <c r="D17" s="189" t="s">
        <v>989</v>
      </c>
      <c r="E17" s="214"/>
      <c r="F17" s="214"/>
      <c r="G17" s="215"/>
      <c r="H17" s="97">
        <v>347331700</v>
      </c>
      <c r="I17" s="103">
        <v>76490569.08</v>
      </c>
      <c r="J17" s="104">
        <v>273908766.82</v>
      </c>
      <c r="K17" s="119" t="str">
        <f aca="true" t="shared" si="0" ref="K17:K48">C17&amp;D17&amp;G17</f>
        <v>00010000000000000000</v>
      </c>
      <c r="L17" s="106" t="s">
        <v>835</v>
      </c>
    </row>
    <row r="18" spans="1:12" ht="12.75">
      <c r="A18" s="100" t="s">
        <v>990</v>
      </c>
      <c r="B18" s="101" t="s">
        <v>15</v>
      </c>
      <c r="C18" s="102" t="s">
        <v>80</v>
      </c>
      <c r="D18" s="189" t="s">
        <v>991</v>
      </c>
      <c r="E18" s="214"/>
      <c r="F18" s="214"/>
      <c r="G18" s="215"/>
      <c r="H18" s="97">
        <v>198841500</v>
      </c>
      <c r="I18" s="103">
        <v>46024677.76</v>
      </c>
      <c r="J18" s="104">
        <v>152816822.24</v>
      </c>
      <c r="K18" s="119" t="str">
        <f t="shared" si="0"/>
        <v>00010100000000000000</v>
      </c>
      <c r="L18" s="106" t="s">
        <v>992</v>
      </c>
    </row>
    <row r="19" spans="1:12" ht="12.75">
      <c r="A19" s="100" t="s">
        <v>993</v>
      </c>
      <c r="B19" s="101" t="s">
        <v>15</v>
      </c>
      <c r="C19" s="102" t="s">
        <v>80</v>
      </c>
      <c r="D19" s="189" t="s">
        <v>994</v>
      </c>
      <c r="E19" s="214"/>
      <c r="F19" s="214"/>
      <c r="G19" s="215"/>
      <c r="H19" s="97">
        <v>198841500</v>
      </c>
      <c r="I19" s="103">
        <v>46024677.76</v>
      </c>
      <c r="J19" s="104">
        <v>152816822.24</v>
      </c>
      <c r="K19" s="119" t="str">
        <f t="shared" si="0"/>
        <v>00010102000010000110</v>
      </c>
      <c r="L19" s="106" t="s">
        <v>995</v>
      </c>
    </row>
    <row r="20" spans="1:12" s="85" customFormat="1" ht="56.25">
      <c r="A20" s="80" t="s">
        <v>996</v>
      </c>
      <c r="B20" s="79" t="s">
        <v>15</v>
      </c>
      <c r="C20" s="122" t="s">
        <v>80</v>
      </c>
      <c r="D20" s="162" t="s">
        <v>997</v>
      </c>
      <c r="E20" s="163"/>
      <c r="F20" s="163"/>
      <c r="G20" s="152"/>
      <c r="H20" s="81">
        <v>196154200</v>
      </c>
      <c r="I20" s="82">
        <v>45590963.33</v>
      </c>
      <c r="J20" s="83">
        <f>IF(IF(H20="",0,H20)=0,0,(IF(H20&gt;0,IF(I20&gt;H20,0,H20-I20),IF(I20&gt;H20,H20-I20,0))))</f>
        <v>150563236.67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998</v>
      </c>
      <c r="B21" s="79" t="s">
        <v>15</v>
      </c>
      <c r="C21" s="122" t="s">
        <v>80</v>
      </c>
      <c r="D21" s="162" t="s">
        <v>999</v>
      </c>
      <c r="E21" s="163"/>
      <c r="F21" s="163"/>
      <c r="G21" s="152"/>
      <c r="H21" s="81">
        <v>804000</v>
      </c>
      <c r="I21" s="82">
        <v>184251.75</v>
      </c>
      <c r="J21" s="83">
        <f>IF(IF(H21="",0,H21)=0,0,(IF(H21&gt;0,IF(I21&gt;H21,0,H21-I21),IF(I21&gt;H21,H21-I21,0))))</f>
        <v>619748.25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1000</v>
      </c>
      <c r="B22" s="79" t="s">
        <v>15</v>
      </c>
      <c r="C22" s="122" t="s">
        <v>80</v>
      </c>
      <c r="D22" s="162" t="s">
        <v>1001</v>
      </c>
      <c r="E22" s="163"/>
      <c r="F22" s="163"/>
      <c r="G22" s="152"/>
      <c r="H22" s="81">
        <v>471000</v>
      </c>
      <c r="I22" s="82">
        <v>44655.54</v>
      </c>
      <c r="J22" s="83">
        <f>IF(IF(H22="",0,H22)=0,0,(IF(H22&gt;0,IF(I22&gt;H22,0,H22-I22),IF(I22&gt;H22,H22-I22,0))))</f>
        <v>426344.46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1002</v>
      </c>
      <c r="B23" s="79" t="s">
        <v>15</v>
      </c>
      <c r="C23" s="122" t="s">
        <v>80</v>
      </c>
      <c r="D23" s="162" t="s">
        <v>1003</v>
      </c>
      <c r="E23" s="163"/>
      <c r="F23" s="163"/>
      <c r="G23" s="152"/>
      <c r="H23" s="81">
        <v>1412300</v>
      </c>
      <c r="I23" s="82">
        <v>204807.14</v>
      </c>
      <c r="J23" s="83">
        <f>IF(IF(H23="",0,H23)=0,0,(IF(H23&gt;0,IF(I23&gt;H23,0,H23-I23),IF(I23&gt;H23,H23-I23,0))))</f>
        <v>1207492.86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1004</v>
      </c>
      <c r="B24" s="101" t="s">
        <v>15</v>
      </c>
      <c r="C24" s="102" t="s">
        <v>80</v>
      </c>
      <c r="D24" s="189" t="s">
        <v>1005</v>
      </c>
      <c r="E24" s="214"/>
      <c r="F24" s="214"/>
      <c r="G24" s="215"/>
      <c r="H24" s="97">
        <v>6305700</v>
      </c>
      <c r="I24" s="103">
        <v>1494438.94</v>
      </c>
      <c r="J24" s="104">
        <v>4811261.06</v>
      </c>
      <c r="K24" s="119" t="str">
        <f t="shared" si="0"/>
        <v>00010300000000000000</v>
      </c>
      <c r="L24" s="106" t="s">
        <v>1006</v>
      </c>
    </row>
    <row r="25" spans="1:12" ht="22.5">
      <c r="A25" s="100" t="s">
        <v>1007</v>
      </c>
      <c r="B25" s="101" t="s">
        <v>15</v>
      </c>
      <c r="C25" s="102" t="s">
        <v>80</v>
      </c>
      <c r="D25" s="189" t="s">
        <v>1008</v>
      </c>
      <c r="E25" s="214"/>
      <c r="F25" s="214"/>
      <c r="G25" s="215"/>
      <c r="H25" s="97">
        <v>6305700</v>
      </c>
      <c r="I25" s="103">
        <v>1494438.94</v>
      </c>
      <c r="J25" s="104">
        <v>4811261.06</v>
      </c>
      <c r="K25" s="119" t="str">
        <f t="shared" si="0"/>
        <v>00010302000010000110</v>
      </c>
      <c r="L25" s="106" t="s">
        <v>1009</v>
      </c>
    </row>
    <row r="26" spans="1:12" s="85" customFormat="1" ht="56.25">
      <c r="A26" s="80" t="s">
        <v>1010</v>
      </c>
      <c r="B26" s="79" t="s">
        <v>15</v>
      </c>
      <c r="C26" s="122" t="s">
        <v>80</v>
      </c>
      <c r="D26" s="162" t="s">
        <v>1011</v>
      </c>
      <c r="E26" s="163"/>
      <c r="F26" s="163"/>
      <c r="G26" s="152"/>
      <c r="H26" s="81">
        <v>2352100</v>
      </c>
      <c r="I26" s="82">
        <v>615684.54</v>
      </c>
      <c r="J26" s="83">
        <f>IF(IF(H26="",0,H26)=0,0,(IF(H26&gt;0,IF(I26&gt;H26,0,H26-I26),IF(I26&gt;H26,H26-I26,0))))</f>
        <v>1736415.46</v>
      </c>
      <c r="K26" s="120" t="str">
        <f t="shared" si="0"/>
        <v>00010302230010000110</v>
      </c>
      <c r="L26" s="84" t="str">
        <f>C26&amp;D26&amp;G26</f>
        <v>00010302230010000110</v>
      </c>
    </row>
    <row r="27" spans="1:12" s="85" customFormat="1" ht="78.75">
      <c r="A27" s="80" t="s">
        <v>1012</v>
      </c>
      <c r="B27" s="79" t="s">
        <v>15</v>
      </c>
      <c r="C27" s="122" t="s">
        <v>80</v>
      </c>
      <c r="D27" s="162" t="s">
        <v>1013</v>
      </c>
      <c r="E27" s="163"/>
      <c r="F27" s="163"/>
      <c r="G27" s="152"/>
      <c r="H27" s="81">
        <v>18000</v>
      </c>
      <c r="I27" s="82">
        <v>4150.4</v>
      </c>
      <c r="J27" s="83">
        <f>IF(IF(H27="",0,H27)=0,0,(IF(H27&gt;0,IF(I27&gt;H27,0,H27-I27),IF(I27&gt;H27,H27-I27,0))))</f>
        <v>13849.6</v>
      </c>
      <c r="K27" s="120" t="str">
        <f t="shared" si="0"/>
        <v>00010302240010000110</v>
      </c>
      <c r="L27" s="84" t="str">
        <f>C27&amp;D27&amp;G27</f>
        <v>00010302240010000110</v>
      </c>
    </row>
    <row r="28" spans="1:12" s="85" customFormat="1" ht="56.25">
      <c r="A28" s="80" t="s">
        <v>1014</v>
      </c>
      <c r="B28" s="79" t="s">
        <v>15</v>
      </c>
      <c r="C28" s="122" t="s">
        <v>80</v>
      </c>
      <c r="D28" s="162" t="s">
        <v>1015</v>
      </c>
      <c r="E28" s="163"/>
      <c r="F28" s="163"/>
      <c r="G28" s="152"/>
      <c r="H28" s="81">
        <v>4299300</v>
      </c>
      <c r="I28" s="82">
        <v>1002896.48</v>
      </c>
      <c r="J28" s="83">
        <f>IF(IF(H28="",0,H28)=0,0,(IF(H28&gt;0,IF(I28&gt;H28,0,H28-I28),IF(I28&gt;H28,H28-I28,0))))</f>
        <v>3296403.52</v>
      </c>
      <c r="K28" s="120" t="str">
        <f t="shared" si="0"/>
        <v>00010302250010000110</v>
      </c>
      <c r="L28" s="84" t="str">
        <f>C28&amp;D28&amp;G28</f>
        <v>00010302250010000110</v>
      </c>
    </row>
    <row r="29" spans="1:12" s="85" customFormat="1" ht="56.25">
      <c r="A29" s="80" t="s">
        <v>1016</v>
      </c>
      <c r="B29" s="79" t="s">
        <v>15</v>
      </c>
      <c r="C29" s="122" t="s">
        <v>80</v>
      </c>
      <c r="D29" s="162" t="s">
        <v>1017</v>
      </c>
      <c r="E29" s="163"/>
      <c r="F29" s="163"/>
      <c r="G29" s="152"/>
      <c r="H29" s="81">
        <v>-363700</v>
      </c>
      <c r="I29" s="82">
        <v>-128292.48</v>
      </c>
      <c r="J29" s="83">
        <f>IF(IF(H29="",0,H29)=0,0,(IF(H29&gt;0,IF(I29&gt;H29,0,H29-I29),IF(I29&gt;H29,H29-I29,0))))</f>
        <v>-235407.52</v>
      </c>
      <c r="K29" s="120" t="str">
        <f t="shared" si="0"/>
        <v>00010302260010000110</v>
      </c>
      <c r="L29" s="84" t="str">
        <f>C29&amp;D29&amp;G29</f>
        <v>00010302260010000110</v>
      </c>
    </row>
    <row r="30" spans="1:12" ht="12.75">
      <c r="A30" s="100" t="s">
        <v>1018</v>
      </c>
      <c r="B30" s="101" t="s">
        <v>15</v>
      </c>
      <c r="C30" s="102" t="s">
        <v>80</v>
      </c>
      <c r="D30" s="189" t="s">
        <v>1019</v>
      </c>
      <c r="E30" s="214"/>
      <c r="F30" s="214"/>
      <c r="G30" s="215"/>
      <c r="H30" s="97">
        <v>92755000</v>
      </c>
      <c r="I30" s="103">
        <v>19249633.66</v>
      </c>
      <c r="J30" s="104">
        <v>76340192.4</v>
      </c>
      <c r="K30" s="119" t="str">
        <f t="shared" si="0"/>
        <v>00010500000000000000</v>
      </c>
      <c r="L30" s="106" t="s">
        <v>1020</v>
      </c>
    </row>
    <row r="31" spans="1:12" ht="22.5">
      <c r="A31" s="100" t="s">
        <v>1021</v>
      </c>
      <c r="B31" s="101" t="s">
        <v>15</v>
      </c>
      <c r="C31" s="102" t="s">
        <v>80</v>
      </c>
      <c r="D31" s="189" t="s">
        <v>1022</v>
      </c>
      <c r="E31" s="214"/>
      <c r="F31" s="214"/>
      <c r="G31" s="215"/>
      <c r="H31" s="97">
        <v>41660000</v>
      </c>
      <c r="I31" s="103">
        <v>7651248.8</v>
      </c>
      <c r="J31" s="104">
        <v>36843475.36</v>
      </c>
      <c r="K31" s="119" t="str">
        <f t="shared" si="0"/>
        <v>00010501000000000110</v>
      </c>
      <c r="L31" s="106" t="s">
        <v>1023</v>
      </c>
    </row>
    <row r="32" spans="1:12" ht="22.5">
      <c r="A32" s="100" t="s">
        <v>1024</v>
      </c>
      <c r="B32" s="101" t="s">
        <v>15</v>
      </c>
      <c r="C32" s="102" t="s">
        <v>80</v>
      </c>
      <c r="D32" s="189" t="s">
        <v>1025</v>
      </c>
      <c r="E32" s="214"/>
      <c r="F32" s="214"/>
      <c r="G32" s="215"/>
      <c r="H32" s="97">
        <v>41660000</v>
      </c>
      <c r="I32" s="103">
        <v>4816524.64</v>
      </c>
      <c r="J32" s="104">
        <v>36843475.36</v>
      </c>
      <c r="K32" s="119" t="str">
        <f t="shared" si="0"/>
        <v>00010501010010000110</v>
      </c>
      <c r="L32" s="106" t="s">
        <v>1026</v>
      </c>
    </row>
    <row r="33" spans="1:12" s="85" customFormat="1" ht="22.5">
      <c r="A33" s="80" t="s">
        <v>1024</v>
      </c>
      <c r="B33" s="79" t="s">
        <v>15</v>
      </c>
      <c r="C33" s="122" t="s">
        <v>80</v>
      </c>
      <c r="D33" s="162" t="s">
        <v>1027</v>
      </c>
      <c r="E33" s="163"/>
      <c r="F33" s="163"/>
      <c r="G33" s="152"/>
      <c r="H33" s="81">
        <v>41660000</v>
      </c>
      <c r="I33" s="82">
        <v>4816524.64</v>
      </c>
      <c r="J33" s="83">
        <f>IF(IF(H33="",0,H33)=0,0,(IF(H33&gt;0,IF(I33&gt;H33,0,H33-I33),IF(I33&gt;H33,H33-I33,0))))</f>
        <v>36843475.36</v>
      </c>
      <c r="K33" s="120" t="str">
        <f t="shared" si="0"/>
        <v>00010501011010000110</v>
      </c>
      <c r="L33" s="84" t="str">
        <f>C33&amp;D33&amp;G33</f>
        <v>00010501011010000110</v>
      </c>
    </row>
    <row r="34" spans="1:12" ht="33.75">
      <c r="A34" s="100" t="s">
        <v>1028</v>
      </c>
      <c r="B34" s="101" t="s">
        <v>15</v>
      </c>
      <c r="C34" s="102" t="s">
        <v>80</v>
      </c>
      <c r="D34" s="189" t="s">
        <v>1029</v>
      </c>
      <c r="E34" s="214"/>
      <c r="F34" s="214"/>
      <c r="G34" s="215"/>
      <c r="H34" s="97">
        <v>0</v>
      </c>
      <c r="I34" s="103">
        <v>2834724.16</v>
      </c>
      <c r="J34" s="104">
        <v>0</v>
      </c>
      <c r="K34" s="119" t="str">
        <f t="shared" si="0"/>
        <v>00010501020010000110</v>
      </c>
      <c r="L34" s="106" t="s">
        <v>1030</v>
      </c>
    </row>
    <row r="35" spans="1:12" s="85" customFormat="1" ht="56.25">
      <c r="A35" s="80" t="s">
        <v>1031</v>
      </c>
      <c r="B35" s="79" t="s">
        <v>15</v>
      </c>
      <c r="C35" s="122" t="s">
        <v>80</v>
      </c>
      <c r="D35" s="162" t="s">
        <v>1032</v>
      </c>
      <c r="E35" s="163"/>
      <c r="F35" s="163"/>
      <c r="G35" s="152"/>
      <c r="H35" s="81">
        <v>0</v>
      </c>
      <c r="I35" s="82">
        <v>2834724.16</v>
      </c>
      <c r="J35" s="83">
        <f>IF(IF(H35="",0,H35)=0,0,(IF(H35&gt;0,IF(I35&gt;H35,0,H35-I35),IF(I35&gt;H35,H35-I35,0))))</f>
        <v>0</v>
      </c>
      <c r="K35" s="120" t="str">
        <f t="shared" si="0"/>
        <v>00010501021010000110</v>
      </c>
      <c r="L35" s="84" t="str">
        <f>C35&amp;D35&amp;G35</f>
        <v>00010501021010000110</v>
      </c>
    </row>
    <row r="36" spans="1:12" ht="22.5">
      <c r="A36" s="100" t="s">
        <v>1033</v>
      </c>
      <c r="B36" s="101" t="s">
        <v>15</v>
      </c>
      <c r="C36" s="102" t="s">
        <v>80</v>
      </c>
      <c r="D36" s="189" t="s">
        <v>1034</v>
      </c>
      <c r="E36" s="214"/>
      <c r="F36" s="214"/>
      <c r="G36" s="215"/>
      <c r="H36" s="97">
        <v>50000000</v>
      </c>
      <c r="I36" s="103">
        <v>11493542.14</v>
      </c>
      <c r="J36" s="104">
        <v>38506559.76</v>
      </c>
      <c r="K36" s="119" t="str">
        <f t="shared" si="0"/>
        <v>00010502000020000110</v>
      </c>
      <c r="L36" s="106" t="s">
        <v>1035</v>
      </c>
    </row>
    <row r="37" spans="1:12" s="85" customFormat="1" ht="22.5">
      <c r="A37" s="80" t="s">
        <v>1033</v>
      </c>
      <c r="B37" s="79" t="s">
        <v>15</v>
      </c>
      <c r="C37" s="122" t="s">
        <v>80</v>
      </c>
      <c r="D37" s="162" t="s">
        <v>1036</v>
      </c>
      <c r="E37" s="163"/>
      <c r="F37" s="163"/>
      <c r="G37" s="152"/>
      <c r="H37" s="81">
        <v>50000000</v>
      </c>
      <c r="I37" s="82">
        <v>11493440.24</v>
      </c>
      <c r="J37" s="83">
        <f>IF(IF(H37="",0,H37)=0,0,(IF(H37&gt;0,IF(I37&gt;H37,0,H37-I37),IF(I37&gt;H37,H37-I37,0))))</f>
        <v>38506559.76</v>
      </c>
      <c r="K37" s="120" t="str">
        <f t="shared" si="0"/>
        <v>00010502010020000110</v>
      </c>
      <c r="L37" s="84" t="str">
        <f>C37&amp;D37&amp;G37</f>
        <v>00010502010020000110</v>
      </c>
    </row>
    <row r="38" spans="1:12" s="85" customFormat="1" ht="33.75">
      <c r="A38" s="80" t="s">
        <v>1037</v>
      </c>
      <c r="B38" s="79" t="s">
        <v>15</v>
      </c>
      <c r="C38" s="122" t="s">
        <v>80</v>
      </c>
      <c r="D38" s="162" t="s">
        <v>1038</v>
      </c>
      <c r="E38" s="163"/>
      <c r="F38" s="163"/>
      <c r="G38" s="152"/>
      <c r="H38" s="81">
        <v>0</v>
      </c>
      <c r="I38" s="82">
        <v>101.9</v>
      </c>
      <c r="J38" s="83">
        <f>IF(IF(H38="",0,H38)=0,0,(IF(H38&gt;0,IF(I38&gt;H38,0,H38-I38),IF(I38&gt;H38,H38-I38,0))))</f>
        <v>0</v>
      </c>
      <c r="K38" s="120" t="str">
        <f t="shared" si="0"/>
        <v>00010502020020000110</v>
      </c>
      <c r="L38" s="84" t="str">
        <f>C38&amp;D38&amp;G38</f>
        <v>00010502020020000110</v>
      </c>
    </row>
    <row r="39" spans="1:12" ht="12.75">
      <c r="A39" s="100" t="s">
        <v>1039</v>
      </c>
      <c r="B39" s="101" t="s">
        <v>15</v>
      </c>
      <c r="C39" s="102" t="s">
        <v>80</v>
      </c>
      <c r="D39" s="189" t="s">
        <v>1040</v>
      </c>
      <c r="E39" s="214"/>
      <c r="F39" s="214"/>
      <c r="G39" s="215"/>
      <c r="H39" s="97">
        <v>128000</v>
      </c>
      <c r="I39" s="103">
        <v>53733.62</v>
      </c>
      <c r="J39" s="104">
        <v>74266.38</v>
      </c>
      <c r="K39" s="119" t="str">
        <f t="shared" si="0"/>
        <v>00010503000010000110</v>
      </c>
      <c r="L39" s="106" t="s">
        <v>1041</v>
      </c>
    </row>
    <row r="40" spans="1:12" s="85" customFormat="1" ht="12.75">
      <c r="A40" s="80" t="s">
        <v>1039</v>
      </c>
      <c r="B40" s="79" t="s">
        <v>15</v>
      </c>
      <c r="C40" s="122" t="s">
        <v>80</v>
      </c>
      <c r="D40" s="162" t="s">
        <v>1042</v>
      </c>
      <c r="E40" s="163"/>
      <c r="F40" s="163"/>
      <c r="G40" s="152"/>
      <c r="H40" s="81">
        <v>128000</v>
      </c>
      <c r="I40" s="82">
        <v>53733.62</v>
      </c>
      <c r="J40" s="83">
        <f>IF(IF(H40="",0,H40)=0,0,(IF(H40&gt;0,IF(I40&gt;H40,0,H40-I40),IF(I40&gt;H40,H40-I40,0))))</f>
        <v>74266.38</v>
      </c>
      <c r="K40" s="120" t="str">
        <f t="shared" si="0"/>
        <v>00010503010010000110</v>
      </c>
      <c r="L40" s="84" t="str">
        <f>C40&amp;D40&amp;G40</f>
        <v>00010503010010000110</v>
      </c>
    </row>
    <row r="41" spans="1:12" ht="22.5">
      <c r="A41" s="100" t="s">
        <v>1043</v>
      </c>
      <c r="B41" s="101" t="s">
        <v>15</v>
      </c>
      <c r="C41" s="102" t="s">
        <v>80</v>
      </c>
      <c r="D41" s="189" t="s">
        <v>1044</v>
      </c>
      <c r="E41" s="214"/>
      <c r="F41" s="214"/>
      <c r="G41" s="215"/>
      <c r="H41" s="97">
        <v>967000</v>
      </c>
      <c r="I41" s="103">
        <v>51109.1</v>
      </c>
      <c r="J41" s="104">
        <v>915890.9</v>
      </c>
      <c r="K41" s="119" t="str">
        <f t="shared" si="0"/>
        <v>00010504000020000110</v>
      </c>
      <c r="L41" s="106" t="s">
        <v>1045</v>
      </c>
    </row>
    <row r="42" spans="1:12" s="85" customFormat="1" ht="33.75">
      <c r="A42" s="80" t="s">
        <v>1046</v>
      </c>
      <c r="B42" s="79" t="s">
        <v>15</v>
      </c>
      <c r="C42" s="122" t="s">
        <v>80</v>
      </c>
      <c r="D42" s="162" t="s">
        <v>1047</v>
      </c>
      <c r="E42" s="163"/>
      <c r="F42" s="163"/>
      <c r="G42" s="152"/>
      <c r="H42" s="81">
        <v>967000</v>
      </c>
      <c r="I42" s="82">
        <v>51109.1</v>
      </c>
      <c r="J42" s="83">
        <f>IF(IF(H42="",0,H42)=0,0,(IF(H42&gt;0,IF(I42&gt;H42,0,H42-I42),IF(I42&gt;H42,H42-I42,0))))</f>
        <v>915890.9</v>
      </c>
      <c r="K42" s="120" t="str">
        <f t="shared" si="0"/>
        <v>00010504020020000110</v>
      </c>
      <c r="L42" s="84" t="str">
        <f>C42&amp;D42&amp;G42</f>
        <v>00010504020020000110</v>
      </c>
    </row>
    <row r="43" spans="1:12" ht="12.75">
      <c r="A43" s="100" t="s">
        <v>1048</v>
      </c>
      <c r="B43" s="101" t="s">
        <v>15</v>
      </c>
      <c r="C43" s="102" t="s">
        <v>80</v>
      </c>
      <c r="D43" s="189" t="s">
        <v>1049</v>
      </c>
      <c r="E43" s="214"/>
      <c r="F43" s="214"/>
      <c r="G43" s="215"/>
      <c r="H43" s="97">
        <v>8000000</v>
      </c>
      <c r="I43" s="103">
        <v>2131630.93</v>
      </c>
      <c r="J43" s="104">
        <v>5903369.07</v>
      </c>
      <c r="K43" s="119" t="str">
        <f t="shared" si="0"/>
        <v>00010800000000000000</v>
      </c>
      <c r="L43" s="106" t="s">
        <v>1050</v>
      </c>
    </row>
    <row r="44" spans="1:12" ht="22.5">
      <c r="A44" s="100" t="s">
        <v>1051</v>
      </c>
      <c r="B44" s="101" t="s">
        <v>15</v>
      </c>
      <c r="C44" s="102" t="s">
        <v>80</v>
      </c>
      <c r="D44" s="189" t="s">
        <v>1052</v>
      </c>
      <c r="E44" s="214"/>
      <c r="F44" s="214"/>
      <c r="G44" s="215"/>
      <c r="H44" s="97">
        <v>8000000</v>
      </c>
      <c r="I44" s="103">
        <v>2096630.93</v>
      </c>
      <c r="J44" s="104">
        <v>5903369.07</v>
      </c>
      <c r="K44" s="119" t="str">
        <f t="shared" si="0"/>
        <v>00010803000010000110</v>
      </c>
      <c r="L44" s="106" t="s">
        <v>1053</v>
      </c>
    </row>
    <row r="45" spans="1:12" s="85" customFormat="1" ht="33.75">
      <c r="A45" s="80" t="s">
        <v>1054</v>
      </c>
      <c r="B45" s="79" t="s">
        <v>15</v>
      </c>
      <c r="C45" s="122" t="s">
        <v>80</v>
      </c>
      <c r="D45" s="162" t="s">
        <v>1055</v>
      </c>
      <c r="E45" s="163"/>
      <c r="F45" s="163"/>
      <c r="G45" s="152"/>
      <c r="H45" s="81">
        <v>8000000</v>
      </c>
      <c r="I45" s="82">
        <v>2096630.93</v>
      </c>
      <c r="J45" s="83">
        <f>IF(IF(H45="",0,H45)=0,0,(IF(H45&gt;0,IF(I45&gt;H45,0,H45-I45),IF(I45&gt;H45,H45-I45,0))))</f>
        <v>5903369.07</v>
      </c>
      <c r="K45" s="120" t="str">
        <f t="shared" si="0"/>
        <v>00010803010010000110</v>
      </c>
      <c r="L45" s="84" t="str">
        <f>C45&amp;D45&amp;G45</f>
        <v>00010803010010000110</v>
      </c>
    </row>
    <row r="46" spans="1:12" ht="33.75">
      <c r="A46" s="100" t="s">
        <v>1056</v>
      </c>
      <c r="B46" s="101" t="s">
        <v>15</v>
      </c>
      <c r="C46" s="102" t="s">
        <v>80</v>
      </c>
      <c r="D46" s="189" t="s">
        <v>1057</v>
      </c>
      <c r="E46" s="214"/>
      <c r="F46" s="214"/>
      <c r="G46" s="215"/>
      <c r="H46" s="97">
        <v>0</v>
      </c>
      <c r="I46" s="103">
        <v>35000</v>
      </c>
      <c r="J46" s="104">
        <v>0</v>
      </c>
      <c r="K46" s="119" t="str">
        <f t="shared" si="0"/>
        <v>00010807000010000110</v>
      </c>
      <c r="L46" s="106" t="s">
        <v>1058</v>
      </c>
    </row>
    <row r="47" spans="1:12" s="85" customFormat="1" ht="22.5">
      <c r="A47" s="80" t="s">
        <v>1059</v>
      </c>
      <c r="B47" s="79" t="s">
        <v>15</v>
      </c>
      <c r="C47" s="122" t="s">
        <v>80</v>
      </c>
      <c r="D47" s="162" t="s">
        <v>1060</v>
      </c>
      <c r="E47" s="163"/>
      <c r="F47" s="163"/>
      <c r="G47" s="152"/>
      <c r="H47" s="81">
        <v>0</v>
      </c>
      <c r="I47" s="82">
        <v>35000</v>
      </c>
      <c r="J47" s="83">
        <f>IF(IF(H47="",0,H47)=0,0,(IF(H47&gt;0,IF(I47&gt;H47,0,H47-I47),IF(I47&gt;H47,H47-I47,0))))</f>
        <v>0</v>
      </c>
      <c r="K47" s="120" t="str">
        <f t="shared" si="0"/>
        <v>00010807150010000110</v>
      </c>
      <c r="L47" s="84" t="str">
        <f>C47&amp;D47&amp;G47</f>
        <v>00010807150010000110</v>
      </c>
    </row>
    <row r="48" spans="1:12" ht="33.75">
      <c r="A48" s="100" t="s">
        <v>1061</v>
      </c>
      <c r="B48" s="101" t="s">
        <v>15</v>
      </c>
      <c r="C48" s="102" t="s">
        <v>80</v>
      </c>
      <c r="D48" s="189" t="s">
        <v>1062</v>
      </c>
      <c r="E48" s="214"/>
      <c r="F48" s="214"/>
      <c r="G48" s="215"/>
      <c r="H48" s="97">
        <v>21051000</v>
      </c>
      <c r="I48" s="103">
        <v>3521214.34</v>
      </c>
      <c r="J48" s="104">
        <v>17109080.15</v>
      </c>
      <c r="K48" s="119" t="str">
        <f t="shared" si="0"/>
        <v>00011100000000000000</v>
      </c>
      <c r="L48" s="106" t="s">
        <v>1063</v>
      </c>
    </row>
    <row r="49" spans="1:12" ht="22.5">
      <c r="A49" s="100" t="s">
        <v>1064</v>
      </c>
      <c r="B49" s="101" t="s">
        <v>15</v>
      </c>
      <c r="C49" s="102" t="s">
        <v>80</v>
      </c>
      <c r="D49" s="189" t="s">
        <v>1065</v>
      </c>
      <c r="E49" s="214"/>
      <c r="F49" s="214"/>
      <c r="G49" s="215"/>
      <c r="H49" s="97">
        <v>0</v>
      </c>
      <c r="I49" s="103">
        <v>994.95</v>
      </c>
      <c r="J49" s="104">
        <v>0</v>
      </c>
      <c r="K49" s="119" t="str">
        <f aca="true" t="shared" si="1" ref="K49:K80">C49&amp;D49&amp;G49</f>
        <v>00011103000000000120</v>
      </c>
      <c r="L49" s="106" t="s">
        <v>1066</v>
      </c>
    </row>
    <row r="50" spans="1:12" s="85" customFormat="1" ht="33.75">
      <c r="A50" s="80" t="s">
        <v>1067</v>
      </c>
      <c r="B50" s="79" t="s">
        <v>15</v>
      </c>
      <c r="C50" s="122" t="s">
        <v>80</v>
      </c>
      <c r="D50" s="162" t="s">
        <v>1068</v>
      </c>
      <c r="E50" s="163"/>
      <c r="F50" s="163"/>
      <c r="G50" s="152"/>
      <c r="H50" s="81">
        <v>0</v>
      </c>
      <c r="I50" s="82">
        <v>994.95</v>
      </c>
      <c r="J50" s="83">
        <f>IF(IF(H50="",0,H50)=0,0,(IF(H50&gt;0,IF(I50&gt;H50,0,H50-I50),IF(I50&gt;H50,H50-I50,0))))</f>
        <v>0</v>
      </c>
      <c r="K50" s="120" t="str">
        <f t="shared" si="1"/>
        <v>00011103050050000120</v>
      </c>
      <c r="L50" s="84" t="str">
        <f>C50&amp;D50&amp;G50</f>
        <v>00011103050050000120</v>
      </c>
    </row>
    <row r="51" spans="1:12" ht="67.5">
      <c r="A51" s="100" t="s">
        <v>1069</v>
      </c>
      <c r="B51" s="101" t="s">
        <v>15</v>
      </c>
      <c r="C51" s="102" t="s">
        <v>80</v>
      </c>
      <c r="D51" s="189" t="s">
        <v>1070</v>
      </c>
      <c r="E51" s="214"/>
      <c r="F51" s="214"/>
      <c r="G51" s="215"/>
      <c r="H51" s="97">
        <v>19283000</v>
      </c>
      <c r="I51" s="103">
        <v>3429299.08</v>
      </c>
      <c r="J51" s="104">
        <v>15429183.46</v>
      </c>
      <c r="K51" s="119" t="str">
        <f t="shared" si="1"/>
        <v>00011105000000000120</v>
      </c>
      <c r="L51" s="106" t="s">
        <v>1071</v>
      </c>
    </row>
    <row r="52" spans="1:12" ht="56.25">
      <c r="A52" s="100" t="s">
        <v>1072</v>
      </c>
      <c r="B52" s="101" t="s">
        <v>15</v>
      </c>
      <c r="C52" s="102" t="s">
        <v>80</v>
      </c>
      <c r="D52" s="189" t="s">
        <v>1073</v>
      </c>
      <c r="E52" s="214"/>
      <c r="F52" s="214"/>
      <c r="G52" s="215"/>
      <c r="H52" s="97">
        <v>16267000</v>
      </c>
      <c r="I52" s="103">
        <v>2786871.93</v>
      </c>
      <c r="J52" s="104">
        <v>13055610.61</v>
      </c>
      <c r="K52" s="119" t="str">
        <f t="shared" si="1"/>
        <v>00011105010000000120</v>
      </c>
      <c r="L52" s="106" t="s">
        <v>1074</v>
      </c>
    </row>
    <row r="53" spans="1:12" s="85" customFormat="1" ht="78.75">
      <c r="A53" s="80" t="s">
        <v>1075</v>
      </c>
      <c r="B53" s="79" t="s">
        <v>15</v>
      </c>
      <c r="C53" s="122" t="s">
        <v>80</v>
      </c>
      <c r="D53" s="162" t="s">
        <v>1076</v>
      </c>
      <c r="E53" s="163"/>
      <c r="F53" s="163"/>
      <c r="G53" s="152"/>
      <c r="H53" s="81">
        <v>3851000</v>
      </c>
      <c r="I53" s="82">
        <v>1830887.46</v>
      </c>
      <c r="J53" s="83">
        <f>IF(IF(H53="",0,H53)=0,0,(IF(H53&gt;0,IF(I53&gt;H53,0,H53-I53),IF(I53&gt;H53,H53-I53,0))))</f>
        <v>2020112.54</v>
      </c>
      <c r="K53" s="120" t="str">
        <f t="shared" si="1"/>
        <v>00011105013050000120</v>
      </c>
      <c r="L53" s="84" t="str">
        <f>C53&amp;D53&amp;G53</f>
        <v>00011105013050000120</v>
      </c>
    </row>
    <row r="54" spans="1:12" s="85" customFormat="1" ht="67.5">
      <c r="A54" s="80" t="s">
        <v>1077</v>
      </c>
      <c r="B54" s="79" t="s">
        <v>15</v>
      </c>
      <c r="C54" s="122" t="s">
        <v>80</v>
      </c>
      <c r="D54" s="162" t="s">
        <v>1078</v>
      </c>
      <c r="E54" s="163"/>
      <c r="F54" s="163"/>
      <c r="G54" s="152"/>
      <c r="H54" s="81">
        <v>0</v>
      </c>
      <c r="I54" s="82">
        <v>-424517.46</v>
      </c>
      <c r="J54" s="83">
        <f>IF(IF(H54="",0,H54)=0,0,(IF(H54&gt;0,IF(I54&gt;H54,0,H54-I54),IF(I54&gt;H54,H54-I54,0))))</f>
        <v>0</v>
      </c>
      <c r="K54" s="120" t="str">
        <f t="shared" si="1"/>
        <v>00011105013100000120</v>
      </c>
      <c r="L54" s="84" t="str">
        <f>C54&amp;D54&amp;G54</f>
        <v>00011105013100000120</v>
      </c>
    </row>
    <row r="55" spans="1:12" s="85" customFormat="1" ht="67.5">
      <c r="A55" s="80" t="s">
        <v>1079</v>
      </c>
      <c r="B55" s="79" t="s">
        <v>15</v>
      </c>
      <c r="C55" s="122" t="s">
        <v>80</v>
      </c>
      <c r="D55" s="162" t="s">
        <v>1080</v>
      </c>
      <c r="E55" s="163"/>
      <c r="F55" s="163"/>
      <c r="G55" s="152"/>
      <c r="H55" s="81">
        <v>12416000</v>
      </c>
      <c r="I55" s="82">
        <v>1380501.93</v>
      </c>
      <c r="J55" s="83">
        <f>IF(IF(H55="",0,H55)=0,0,(IF(H55&gt;0,IF(I55&gt;H55,0,H55-I55),IF(I55&gt;H55,H55-I55,0))))</f>
        <v>11035498.07</v>
      </c>
      <c r="K55" s="120" t="str">
        <f t="shared" si="1"/>
        <v>00011105013130000120</v>
      </c>
      <c r="L55" s="84" t="str">
        <f>C55&amp;D55&amp;G55</f>
        <v>00011105013130000120</v>
      </c>
    </row>
    <row r="56" spans="1:12" ht="67.5">
      <c r="A56" s="100" t="s">
        <v>1081</v>
      </c>
      <c r="B56" s="101" t="s">
        <v>15</v>
      </c>
      <c r="C56" s="102" t="s">
        <v>80</v>
      </c>
      <c r="D56" s="189" t="s">
        <v>1082</v>
      </c>
      <c r="E56" s="214"/>
      <c r="F56" s="214"/>
      <c r="G56" s="215"/>
      <c r="H56" s="97">
        <v>516000</v>
      </c>
      <c r="I56" s="103">
        <v>53979.68</v>
      </c>
      <c r="J56" s="104">
        <v>462020.32</v>
      </c>
      <c r="K56" s="119" t="str">
        <f t="shared" si="1"/>
        <v>00011105020000000120</v>
      </c>
      <c r="L56" s="106" t="s">
        <v>1083</v>
      </c>
    </row>
    <row r="57" spans="1:12" s="85" customFormat="1" ht="67.5">
      <c r="A57" s="80" t="s">
        <v>1084</v>
      </c>
      <c r="B57" s="79" t="s">
        <v>15</v>
      </c>
      <c r="C57" s="122" t="s">
        <v>80</v>
      </c>
      <c r="D57" s="162" t="s">
        <v>1085</v>
      </c>
      <c r="E57" s="163"/>
      <c r="F57" s="163"/>
      <c r="G57" s="152"/>
      <c r="H57" s="81">
        <v>516000</v>
      </c>
      <c r="I57" s="82">
        <v>53979.68</v>
      </c>
      <c r="J57" s="83">
        <f>IF(IF(H57="",0,H57)=0,0,(IF(H57&gt;0,IF(I57&gt;H57,0,H57-I57),IF(I57&gt;H57,H57-I57,0))))</f>
        <v>462020.32</v>
      </c>
      <c r="K57" s="120" t="str">
        <f t="shared" si="1"/>
        <v>00011105025050000120</v>
      </c>
      <c r="L57" s="84" t="str">
        <f>C57&amp;D57&amp;G57</f>
        <v>00011105025050000120</v>
      </c>
    </row>
    <row r="58" spans="1:12" ht="33.75">
      <c r="A58" s="100" t="s">
        <v>1086</v>
      </c>
      <c r="B58" s="101" t="s">
        <v>15</v>
      </c>
      <c r="C58" s="102" t="s">
        <v>80</v>
      </c>
      <c r="D58" s="189" t="s">
        <v>1087</v>
      </c>
      <c r="E58" s="214"/>
      <c r="F58" s="214"/>
      <c r="G58" s="215"/>
      <c r="H58" s="97">
        <v>2500000</v>
      </c>
      <c r="I58" s="103">
        <v>588447.47</v>
      </c>
      <c r="J58" s="104">
        <v>1911552.53</v>
      </c>
      <c r="K58" s="119" t="str">
        <f t="shared" si="1"/>
        <v>00011105070000000120</v>
      </c>
      <c r="L58" s="106" t="s">
        <v>1088</v>
      </c>
    </row>
    <row r="59" spans="1:12" s="85" customFormat="1" ht="33.75">
      <c r="A59" s="80" t="s">
        <v>1089</v>
      </c>
      <c r="B59" s="79" t="s">
        <v>15</v>
      </c>
      <c r="C59" s="122" t="s">
        <v>80</v>
      </c>
      <c r="D59" s="162" t="s">
        <v>1090</v>
      </c>
      <c r="E59" s="163"/>
      <c r="F59" s="163"/>
      <c r="G59" s="152"/>
      <c r="H59" s="81">
        <v>2500000</v>
      </c>
      <c r="I59" s="82">
        <v>588447.47</v>
      </c>
      <c r="J59" s="83">
        <f>IF(IF(H59="",0,H59)=0,0,(IF(H59&gt;0,IF(I59&gt;H59,0,H59-I59),IF(I59&gt;H59,H59-I59,0))))</f>
        <v>1911552.53</v>
      </c>
      <c r="K59" s="120" t="str">
        <f t="shared" si="1"/>
        <v>00011105075050000120</v>
      </c>
      <c r="L59" s="84" t="str">
        <f>C59&amp;D59&amp;G59</f>
        <v>00011105075050000120</v>
      </c>
    </row>
    <row r="60" spans="1:12" ht="22.5">
      <c r="A60" s="100" t="s">
        <v>1091</v>
      </c>
      <c r="B60" s="101" t="s">
        <v>15</v>
      </c>
      <c r="C60" s="102" t="s">
        <v>80</v>
      </c>
      <c r="D60" s="189" t="s">
        <v>1092</v>
      </c>
      <c r="E60" s="214"/>
      <c r="F60" s="214"/>
      <c r="G60" s="215"/>
      <c r="H60" s="97">
        <v>8000</v>
      </c>
      <c r="I60" s="103">
        <v>10817</v>
      </c>
      <c r="J60" s="104">
        <v>0</v>
      </c>
      <c r="K60" s="119" t="str">
        <f t="shared" si="1"/>
        <v>00011107000000000120</v>
      </c>
      <c r="L60" s="106" t="s">
        <v>1093</v>
      </c>
    </row>
    <row r="61" spans="1:12" ht="33.75">
      <c r="A61" s="100" t="s">
        <v>1094</v>
      </c>
      <c r="B61" s="101" t="s">
        <v>15</v>
      </c>
      <c r="C61" s="102" t="s">
        <v>80</v>
      </c>
      <c r="D61" s="189" t="s">
        <v>1095</v>
      </c>
      <c r="E61" s="214"/>
      <c r="F61" s="214"/>
      <c r="G61" s="215"/>
      <c r="H61" s="97">
        <v>8000</v>
      </c>
      <c r="I61" s="103">
        <v>10817</v>
      </c>
      <c r="J61" s="104">
        <v>0</v>
      </c>
      <c r="K61" s="119" t="str">
        <f t="shared" si="1"/>
        <v>00011107010000000120</v>
      </c>
      <c r="L61" s="106" t="s">
        <v>1096</v>
      </c>
    </row>
    <row r="62" spans="1:12" s="85" customFormat="1" ht="45">
      <c r="A62" s="80" t="s">
        <v>1097</v>
      </c>
      <c r="B62" s="79" t="s">
        <v>15</v>
      </c>
      <c r="C62" s="122" t="s">
        <v>80</v>
      </c>
      <c r="D62" s="162" t="s">
        <v>1098</v>
      </c>
      <c r="E62" s="163"/>
      <c r="F62" s="163"/>
      <c r="G62" s="152"/>
      <c r="H62" s="81">
        <v>8000</v>
      </c>
      <c r="I62" s="82">
        <v>10817</v>
      </c>
      <c r="J62" s="83">
        <f>IF(IF(H62="",0,H62)=0,0,(IF(H62&gt;0,IF(I62&gt;H62,0,H62-I62),IF(I62&gt;H62,H62-I62,0))))</f>
        <v>0</v>
      </c>
      <c r="K62" s="120" t="str">
        <f t="shared" si="1"/>
        <v>00011107015050000120</v>
      </c>
      <c r="L62" s="84" t="str">
        <f>C62&amp;D62&amp;G62</f>
        <v>00011107015050000120</v>
      </c>
    </row>
    <row r="63" spans="1:12" ht="67.5">
      <c r="A63" s="100" t="s">
        <v>1099</v>
      </c>
      <c r="B63" s="101" t="s">
        <v>15</v>
      </c>
      <c r="C63" s="102" t="s">
        <v>80</v>
      </c>
      <c r="D63" s="189" t="s">
        <v>1100</v>
      </c>
      <c r="E63" s="214"/>
      <c r="F63" s="214"/>
      <c r="G63" s="215"/>
      <c r="H63" s="97">
        <v>1760000</v>
      </c>
      <c r="I63" s="103">
        <v>80103.31</v>
      </c>
      <c r="J63" s="104">
        <v>1679896.69</v>
      </c>
      <c r="K63" s="119" t="str">
        <f t="shared" si="1"/>
        <v>00011109000000000120</v>
      </c>
      <c r="L63" s="106" t="s">
        <v>1101</v>
      </c>
    </row>
    <row r="64" spans="1:12" ht="67.5">
      <c r="A64" s="100" t="s">
        <v>1102</v>
      </c>
      <c r="B64" s="101" t="s">
        <v>15</v>
      </c>
      <c r="C64" s="102" t="s">
        <v>80</v>
      </c>
      <c r="D64" s="189" t="s">
        <v>1103</v>
      </c>
      <c r="E64" s="214"/>
      <c r="F64" s="214"/>
      <c r="G64" s="215"/>
      <c r="H64" s="97">
        <v>1760000</v>
      </c>
      <c r="I64" s="103">
        <v>80103.31</v>
      </c>
      <c r="J64" s="104">
        <v>1679896.69</v>
      </c>
      <c r="K64" s="119" t="str">
        <f t="shared" si="1"/>
        <v>00011109040000000120</v>
      </c>
      <c r="L64" s="106" t="s">
        <v>1104</v>
      </c>
    </row>
    <row r="65" spans="1:12" s="85" customFormat="1" ht="67.5">
      <c r="A65" s="80" t="s">
        <v>1105</v>
      </c>
      <c r="B65" s="79" t="s">
        <v>15</v>
      </c>
      <c r="C65" s="122" t="s">
        <v>80</v>
      </c>
      <c r="D65" s="162" t="s">
        <v>1106</v>
      </c>
      <c r="E65" s="163"/>
      <c r="F65" s="163"/>
      <c r="G65" s="152"/>
      <c r="H65" s="81">
        <v>1760000</v>
      </c>
      <c r="I65" s="82">
        <v>80103.31</v>
      </c>
      <c r="J65" s="83">
        <f>IF(IF(H65="",0,H65)=0,0,(IF(H65&gt;0,IF(I65&gt;H65,0,H65-I65),IF(I65&gt;H65,H65-I65,0))))</f>
        <v>1679896.69</v>
      </c>
      <c r="K65" s="120" t="str">
        <f t="shared" si="1"/>
        <v>00011109045050000120</v>
      </c>
      <c r="L65" s="84" t="str">
        <f>C65&amp;D65&amp;G65</f>
        <v>00011109045050000120</v>
      </c>
    </row>
    <row r="66" spans="1:12" ht="22.5">
      <c r="A66" s="100" t="s">
        <v>1107</v>
      </c>
      <c r="B66" s="101" t="s">
        <v>15</v>
      </c>
      <c r="C66" s="102" t="s">
        <v>80</v>
      </c>
      <c r="D66" s="189" t="s">
        <v>1108</v>
      </c>
      <c r="E66" s="214"/>
      <c r="F66" s="214"/>
      <c r="G66" s="215"/>
      <c r="H66" s="97">
        <v>1548000</v>
      </c>
      <c r="I66" s="103">
        <v>369958.04</v>
      </c>
      <c r="J66" s="104">
        <v>1444639.75</v>
      </c>
      <c r="K66" s="119" t="str">
        <f t="shared" si="1"/>
        <v>00011200000000000000</v>
      </c>
      <c r="L66" s="106" t="s">
        <v>1109</v>
      </c>
    </row>
    <row r="67" spans="1:12" ht="12.75">
      <c r="A67" s="100" t="s">
        <v>1110</v>
      </c>
      <c r="B67" s="101" t="s">
        <v>15</v>
      </c>
      <c r="C67" s="102" t="s">
        <v>80</v>
      </c>
      <c r="D67" s="189" t="s">
        <v>1111</v>
      </c>
      <c r="E67" s="214"/>
      <c r="F67" s="214"/>
      <c r="G67" s="215"/>
      <c r="H67" s="97">
        <v>1548000</v>
      </c>
      <c r="I67" s="103">
        <v>369958.04</v>
      </c>
      <c r="J67" s="104">
        <v>1444639.75</v>
      </c>
      <c r="K67" s="119" t="str">
        <f t="shared" si="1"/>
        <v>00011201000010000120</v>
      </c>
      <c r="L67" s="106" t="s">
        <v>1112</v>
      </c>
    </row>
    <row r="68" spans="1:12" s="85" customFormat="1" ht="22.5">
      <c r="A68" s="80" t="s">
        <v>1113</v>
      </c>
      <c r="B68" s="79" t="s">
        <v>15</v>
      </c>
      <c r="C68" s="122" t="s">
        <v>80</v>
      </c>
      <c r="D68" s="162" t="s">
        <v>1114</v>
      </c>
      <c r="E68" s="163"/>
      <c r="F68" s="163"/>
      <c r="G68" s="152"/>
      <c r="H68" s="81">
        <v>156000</v>
      </c>
      <c r="I68" s="82">
        <v>22841.46</v>
      </c>
      <c r="J68" s="83">
        <f>IF(IF(H68="",0,H68)=0,0,(IF(H68&gt;0,IF(I68&gt;H68,0,H68-I68),IF(I68&gt;H68,H68-I68,0))))</f>
        <v>133158.54</v>
      </c>
      <c r="K68" s="120" t="str">
        <f t="shared" si="1"/>
        <v>00011201010010000120</v>
      </c>
      <c r="L68" s="84" t="str">
        <f>C68&amp;D68&amp;G68</f>
        <v>00011201010010000120</v>
      </c>
    </row>
    <row r="69" spans="1:12" s="85" customFormat="1" ht="22.5">
      <c r="A69" s="80" t="s">
        <v>1115</v>
      </c>
      <c r="B69" s="79" t="s">
        <v>15</v>
      </c>
      <c r="C69" s="122" t="s">
        <v>80</v>
      </c>
      <c r="D69" s="162" t="s">
        <v>1116</v>
      </c>
      <c r="E69" s="163"/>
      <c r="F69" s="163"/>
      <c r="G69" s="152"/>
      <c r="H69" s="81">
        <v>92000</v>
      </c>
      <c r="I69" s="82">
        <v>25402.86</v>
      </c>
      <c r="J69" s="83">
        <f>IF(IF(H69="",0,H69)=0,0,(IF(H69&gt;0,IF(I69&gt;H69,0,H69-I69),IF(I69&gt;H69,H69-I69,0))))</f>
        <v>66597.14</v>
      </c>
      <c r="K69" s="120" t="str">
        <f t="shared" si="1"/>
        <v>00011201030010000120</v>
      </c>
      <c r="L69" s="84" t="str">
        <f>C69&amp;D69&amp;G69</f>
        <v>00011201030010000120</v>
      </c>
    </row>
    <row r="70" spans="1:12" s="85" customFormat="1" ht="22.5">
      <c r="A70" s="80" t="s">
        <v>1117</v>
      </c>
      <c r="B70" s="79" t="s">
        <v>15</v>
      </c>
      <c r="C70" s="122" t="s">
        <v>80</v>
      </c>
      <c r="D70" s="162" t="s">
        <v>1118</v>
      </c>
      <c r="E70" s="163"/>
      <c r="F70" s="163"/>
      <c r="G70" s="152"/>
      <c r="H70" s="81">
        <v>1300000</v>
      </c>
      <c r="I70" s="82">
        <v>55115.93</v>
      </c>
      <c r="J70" s="83">
        <f>IF(IF(H70="",0,H70)=0,0,(IF(H70&gt;0,IF(I70&gt;H70,0,H70-I70),IF(I70&gt;H70,H70-I70,0))))</f>
        <v>1244884.07</v>
      </c>
      <c r="K70" s="120" t="str">
        <f t="shared" si="1"/>
        <v>00011201040010000120</v>
      </c>
      <c r="L70" s="84" t="str">
        <f>C70&amp;D70&amp;G70</f>
        <v>00011201040010000120</v>
      </c>
    </row>
    <row r="71" spans="1:12" s="85" customFormat="1" ht="12.75">
      <c r="A71" s="80" t="s">
        <v>1119</v>
      </c>
      <c r="B71" s="79" t="s">
        <v>15</v>
      </c>
      <c r="C71" s="122" t="s">
        <v>80</v>
      </c>
      <c r="D71" s="162" t="s">
        <v>1120</v>
      </c>
      <c r="E71" s="163"/>
      <c r="F71" s="163"/>
      <c r="G71" s="152"/>
      <c r="H71" s="81">
        <v>0</v>
      </c>
      <c r="I71" s="82">
        <v>266597.79</v>
      </c>
      <c r="J71" s="83">
        <f>IF(IF(H71="",0,H71)=0,0,(IF(H71&gt;0,IF(I71&gt;H71,0,H71-I71),IF(I71&gt;H71,H71-I71,0))))</f>
        <v>0</v>
      </c>
      <c r="K71" s="120" t="str">
        <f t="shared" si="1"/>
        <v>00011201041010000120</v>
      </c>
      <c r="L71" s="84" t="str">
        <f>C71&amp;D71&amp;G71</f>
        <v>00011201041010000120</v>
      </c>
    </row>
    <row r="72" spans="1:12" ht="22.5">
      <c r="A72" s="100" t="s">
        <v>1121</v>
      </c>
      <c r="B72" s="101" t="s">
        <v>15</v>
      </c>
      <c r="C72" s="102" t="s">
        <v>80</v>
      </c>
      <c r="D72" s="189" t="s">
        <v>1122</v>
      </c>
      <c r="E72" s="214"/>
      <c r="F72" s="214"/>
      <c r="G72" s="215"/>
      <c r="H72" s="97">
        <v>450000</v>
      </c>
      <c r="I72" s="103">
        <v>92139.1</v>
      </c>
      <c r="J72" s="104">
        <v>357860.9</v>
      </c>
      <c r="K72" s="119" t="str">
        <f t="shared" si="1"/>
        <v>00011300000000000000</v>
      </c>
      <c r="L72" s="106" t="s">
        <v>1123</v>
      </c>
    </row>
    <row r="73" spans="1:12" ht="12.75">
      <c r="A73" s="100" t="s">
        <v>1124</v>
      </c>
      <c r="B73" s="101" t="s">
        <v>15</v>
      </c>
      <c r="C73" s="102" t="s">
        <v>80</v>
      </c>
      <c r="D73" s="189" t="s">
        <v>1125</v>
      </c>
      <c r="E73" s="214"/>
      <c r="F73" s="214"/>
      <c r="G73" s="215"/>
      <c r="H73" s="97">
        <v>450000</v>
      </c>
      <c r="I73" s="103">
        <v>92139.1</v>
      </c>
      <c r="J73" s="104">
        <v>357860.9</v>
      </c>
      <c r="K73" s="119" t="str">
        <f t="shared" si="1"/>
        <v>00011302000000000130</v>
      </c>
      <c r="L73" s="106" t="s">
        <v>1126</v>
      </c>
    </row>
    <row r="74" spans="1:12" ht="12.75">
      <c r="A74" s="100" t="s">
        <v>1127</v>
      </c>
      <c r="B74" s="101" t="s">
        <v>15</v>
      </c>
      <c r="C74" s="102" t="s">
        <v>80</v>
      </c>
      <c r="D74" s="189" t="s">
        <v>1128</v>
      </c>
      <c r="E74" s="214"/>
      <c r="F74" s="214"/>
      <c r="G74" s="215"/>
      <c r="H74" s="97">
        <v>450000</v>
      </c>
      <c r="I74" s="103">
        <v>92139.1</v>
      </c>
      <c r="J74" s="104">
        <v>357860.9</v>
      </c>
      <c r="K74" s="119" t="str">
        <f t="shared" si="1"/>
        <v>00011302990000000130</v>
      </c>
      <c r="L74" s="106" t="s">
        <v>1129</v>
      </c>
    </row>
    <row r="75" spans="1:12" s="85" customFormat="1" ht="22.5">
      <c r="A75" s="80" t="s">
        <v>1130</v>
      </c>
      <c r="B75" s="79" t="s">
        <v>15</v>
      </c>
      <c r="C75" s="122" t="s">
        <v>80</v>
      </c>
      <c r="D75" s="162" t="s">
        <v>1131</v>
      </c>
      <c r="E75" s="163"/>
      <c r="F75" s="163"/>
      <c r="G75" s="152"/>
      <c r="H75" s="81">
        <v>450000</v>
      </c>
      <c r="I75" s="82">
        <v>92139.1</v>
      </c>
      <c r="J75" s="83">
        <f>IF(IF(H75="",0,H75)=0,0,(IF(H75&gt;0,IF(I75&gt;H75,0,H75-I75),IF(I75&gt;H75,H75-I75,0))))</f>
        <v>357860.9</v>
      </c>
      <c r="K75" s="120" t="str">
        <f t="shared" si="1"/>
        <v>00011302995050000130</v>
      </c>
      <c r="L75" s="84" t="str">
        <f>C75&amp;D75&amp;G75</f>
        <v>00011302995050000130</v>
      </c>
    </row>
    <row r="76" spans="1:12" ht="22.5">
      <c r="A76" s="100" t="s">
        <v>1132</v>
      </c>
      <c r="B76" s="101" t="s">
        <v>15</v>
      </c>
      <c r="C76" s="102" t="s">
        <v>80</v>
      </c>
      <c r="D76" s="189" t="s">
        <v>1133</v>
      </c>
      <c r="E76" s="214"/>
      <c r="F76" s="214"/>
      <c r="G76" s="215"/>
      <c r="H76" s="97">
        <v>11130500</v>
      </c>
      <c r="I76" s="103">
        <v>1405691.67</v>
      </c>
      <c r="J76" s="104">
        <v>9761768.33</v>
      </c>
      <c r="K76" s="119" t="str">
        <f t="shared" si="1"/>
        <v>00011400000000000000</v>
      </c>
      <c r="L76" s="106" t="s">
        <v>1134</v>
      </c>
    </row>
    <row r="77" spans="1:12" ht="67.5">
      <c r="A77" s="100" t="s">
        <v>1135</v>
      </c>
      <c r="B77" s="101" t="s">
        <v>15</v>
      </c>
      <c r="C77" s="102" t="s">
        <v>80</v>
      </c>
      <c r="D77" s="189" t="s">
        <v>1136</v>
      </c>
      <c r="E77" s="214"/>
      <c r="F77" s="214"/>
      <c r="G77" s="215"/>
      <c r="H77" s="97">
        <v>4558000</v>
      </c>
      <c r="I77" s="103">
        <v>734462.22</v>
      </c>
      <c r="J77" s="104">
        <v>3860497.78</v>
      </c>
      <c r="K77" s="119" t="str">
        <f t="shared" si="1"/>
        <v>00011402000000000000</v>
      </c>
      <c r="L77" s="106" t="s">
        <v>1137</v>
      </c>
    </row>
    <row r="78" spans="1:12" ht="78.75">
      <c r="A78" s="100" t="s">
        <v>1138</v>
      </c>
      <c r="B78" s="101" t="s">
        <v>15</v>
      </c>
      <c r="C78" s="102" t="s">
        <v>80</v>
      </c>
      <c r="D78" s="189" t="s">
        <v>1139</v>
      </c>
      <c r="E78" s="214"/>
      <c r="F78" s="214"/>
      <c r="G78" s="215"/>
      <c r="H78" s="97">
        <v>4558000</v>
      </c>
      <c r="I78" s="103">
        <v>697502.22</v>
      </c>
      <c r="J78" s="104">
        <v>3860497.78</v>
      </c>
      <c r="K78" s="119" t="str">
        <f t="shared" si="1"/>
        <v>00011402050050000410</v>
      </c>
      <c r="L78" s="106" t="s">
        <v>1140</v>
      </c>
    </row>
    <row r="79" spans="1:12" ht="78.75">
      <c r="A79" s="100" t="s">
        <v>1141</v>
      </c>
      <c r="B79" s="101" t="s">
        <v>15</v>
      </c>
      <c r="C79" s="102" t="s">
        <v>80</v>
      </c>
      <c r="D79" s="189" t="s">
        <v>1142</v>
      </c>
      <c r="E79" s="214"/>
      <c r="F79" s="214"/>
      <c r="G79" s="215"/>
      <c r="H79" s="97">
        <v>0</v>
      </c>
      <c r="I79" s="103">
        <v>36960</v>
      </c>
      <c r="J79" s="104">
        <v>0</v>
      </c>
      <c r="K79" s="119" t="str">
        <f t="shared" si="1"/>
        <v>00011402050050000440</v>
      </c>
      <c r="L79" s="106" t="s">
        <v>1143</v>
      </c>
    </row>
    <row r="80" spans="1:12" s="85" customFormat="1" ht="67.5">
      <c r="A80" s="80" t="s">
        <v>1144</v>
      </c>
      <c r="B80" s="79" t="s">
        <v>15</v>
      </c>
      <c r="C80" s="122" t="s">
        <v>80</v>
      </c>
      <c r="D80" s="162" t="s">
        <v>1145</v>
      </c>
      <c r="E80" s="163"/>
      <c r="F80" s="163"/>
      <c r="G80" s="152"/>
      <c r="H80" s="81">
        <v>4558000</v>
      </c>
      <c r="I80" s="82">
        <v>697502.22</v>
      </c>
      <c r="J80" s="83">
        <f>IF(IF(H80="",0,H80)=0,0,(IF(H80&gt;0,IF(I80&gt;H80,0,H80-I80),IF(I80&gt;H80,H80-I80,0))))</f>
        <v>3860497.78</v>
      </c>
      <c r="K80" s="120" t="str">
        <f t="shared" si="1"/>
        <v>00011402053050000410</v>
      </c>
      <c r="L80" s="84" t="str">
        <f>C80&amp;D80&amp;G80</f>
        <v>00011402053050000410</v>
      </c>
    </row>
    <row r="81" spans="1:12" s="85" customFormat="1" ht="78.75">
      <c r="A81" s="80" t="s">
        <v>1146</v>
      </c>
      <c r="B81" s="79" t="s">
        <v>15</v>
      </c>
      <c r="C81" s="122" t="s">
        <v>80</v>
      </c>
      <c r="D81" s="162" t="s">
        <v>1147</v>
      </c>
      <c r="E81" s="163"/>
      <c r="F81" s="163"/>
      <c r="G81" s="152"/>
      <c r="H81" s="81">
        <v>0</v>
      </c>
      <c r="I81" s="82">
        <v>36960</v>
      </c>
      <c r="J81" s="83">
        <f>IF(IF(H81="",0,H81)=0,0,(IF(H81&gt;0,IF(I81&gt;H81,0,H81-I81),IF(I81&gt;H81,H81-I81,0))))</f>
        <v>0</v>
      </c>
      <c r="K81" s="120" t="str">
        <f aca="true" t="shared" si="2" ref="K81:K112">C81&amp;D81&amp;G81</f>
        <v>00011402053050000440</v>
      </c>
      <c r="L81" s="84" t="str">
        <f>C81&amp;D81&amp;G81</f>
        <v>00011402053050000440</v>
      </c>
    </row>
    <row r="82" spans="1:12" ht="22.5">
      <c r="A82" s="100" t="s">
        <v>1148</v>
      </c>
      <c r="B82" s="101" t="s">
        <v>15</v>
      </c>
      <c r="C82" s="102" t="s">
        <v>80</v>
      </c>
      <c r="D82" s="189" t="s">
        <v>1149</v>
      </c>
      <c r="E82" s="214"/>
      <c r="F82" s="214"/>
      <c r="G82" s="215"/>
      <c r="H82" s="97">
        <v>6572500</v>
      </c>
      <c r="I82" s="103">
        <v>671229.45</v>
      </c>
      <c r="J82" s="104">
        <v>5901270.55</v>
      </c>
      <c r="K82" s="119" t="str">
        <f t="shared" si="2"/>
        <v>00011406000000000430</v>
      </c>
      <c r="L82" s="106" t="s">
        <v>1150</v>
      </c>
    </row>
    <row r="83" spans="1:12" ht="33.75">
      <c r="A83" s="100" t="s">
        <v>1151</v>
      </c>
      <c r="B83" s="101" t="s">
        <v>15</v>
      </c>
      <c r="C83" s="102" t="s">
        <v>80</v>
      </c>
      <c r="D83" s="189" t="s">
        <v>1152</v>
      </c>
      <c r="E83" s="214"/>
      <c r="F83" s="214"/>
      <c r="G83" s="215"/>
      <c r="H83" s="97">
        <v>6572500</v>
      </c>
      <c r="I83" s="103">
        <v>671229.45</v>
      </c>
      <c r="J83" s="104">
        <v>5901270.55</v>
      </c>
      <c r="K83" s="119" t="str">
        <f t="shared" si="2"/>
        <v>00011406010000000430</v>
      </c>
      <c r="L83" s="106" t="s">
        <v>1153</v>
      </c>
    </row>
    <row r="84" spans="1:12" s="85" customFormat="1" ht="56.25">
      <c r="A84" s="80" t="s">
        <v>1154</v>
      </c>
      <c r="B84" s="79" t="s">
        <v>15</v>
      </c>
      <c r="C84" s="122" t="s">
        <v>80</v>
      </c>
      <c r="D84" s="162" t="s">
        <v>1155</v>
      </c>
      <c r="E84" s="163"/>
      <c r="F84" s="163"/>
      <c r="G84" s="152"/>
      <c r="H84" s="81">
        <v>3529800</v>
      </c>
      <c r="I84" s="82">
        <v>369705.5</v>
      </c>
      <c r="J84" s="83">
        <f>IF(IF(H84="",0,H84)=0,0,(IF(H84&gt;0,IF(I84&gt;H84,0,H84-I84),IF(I84&gt;H84,H84-I84,0))))</f>
        <v>3160094.5</v>
      </c>
      <c r="K84" s="120" t="str">
        <f t="shared" si="2"/>
        <v>00011406013050000430</v>
      </c>
      <c r="L84" s="84" t="str">
        <f>C84&amp;D84&amp;G84</f>
        <v>00011406013050000430</v>
      </c>
    </row>
    <row r="85" spans="1:12" s="85" customFormat="1" ht="45">
      <c r="A85" s="80" t="s">
        <v>1156</v>
      </c>
      <c r="B85" s="79" t="s">
        <v>15</v>
      </c>
      <c r="C85" s="122" t="s">
        <v>80</v>
      </c>
      <c r="D85" s="162" t="s">
        <v>1157</v>
      </c>
      <c r="E85" s="163"/>
      <c r="F85" s="163"/>
      <c r="G85" s="152"/>
      <c r="H85" s="81">
        <v>3042700</v>
      </c>
      <c r="I85" s="82">
        <v>301523.95</v>
      </c>
      <c r="J85" s="83">
        <f>IF(IF(H85="",0,H85)=0,0,(IF(H85&gt;0,IF(I85&gt;H85,0,H85-I85),IF(I85&gt;H85,H85-I85,0))))</f>
        <v>2741176.05</v>
      </c>
      <c r="K85" s="120" t="str">
        <f t="shared" si="2"/>
        <v>00011406013130000430</v>
      </c>
      <c r="L85" s="84" t="str">
        <f>C85&amp;D85&amp;G85</f>
        <v>00011406013130000430</v>
      </c>
    </row>
    <row r="86" spans="1:12" ht="12.75">
      <c r="A86" s="100" t="s">
        <v>1158</v>
      </c>
      <c r="B86" s="101" t="s">
        <v>15</v>
      </c>
      <c r="C86" s="102" t="s">
        <v>80</v>
      </c>
      <c r="D86" s="189" t="s">
        <v>1159</v>
      </c>
      <c r="E86" s="214"/>
      <c r="F86" s="214"/>
      <c r="G86" s="215"/>
      <c r="H86" s="97">
        <v>6000000</v>
      </c>
      <c r="I86" s="103">
        <v>2093971.12</v>
      </c>
      <c r="J86" s="104">
        <v>4356819.8</v>
      </c>
      <c r="K86" s="119" t="str">
        <f t="shared" si="2"/>
        <v>00011600000000000000</v>
      </c>
      <c r="L86" s="106" t="s">
        <v>1160</v>
      </c>
    </row>
    <row r="87" spans="1:12" ht="22.5">
      <c r="A87" s="100" t="s">
        <v>1161</v>
      </c>
      <c r="B87" s="101" t="s">
        <v>15</v>
      </c>
      <c r="C87" s="102" t="s">
        <v>80</v>
      </c>
      <c r="D87" s="189" t="s">
        <v>1162</v>
      </c>
      <c r="E87" s="214"/>
      <c r="F87" s="214"/>
      <c r="G87" s="215"/>
      <c r="H87" s="97">
        <v>126000</v>
      </c>
      <c r="I87" s="103">
        <v>33485.66</v>
      </c>
      <c r="J87" s="104">
        <v>94608.47</v>
      </c>
      <c r="K87" s="119" t="str">
        <f t="shared" si="2"/>
        <v>00011603000000000140</v>
      </c>
      <c r="L87" s="106" t="s">
        <v>1163</v>
      </c>
    </row>
    <row r="88" spans="1:12" s="85" customFormat="1" ht="67.5">
      <c r="A88" s="80" t="s">
        <v>0</v>
      </c>
      <c r="B88" s="79" t="s">
        <v>15</v>
      </c>
      <c r="C88" s="122" t="s">
        <v>80</v>
      </c>
      <c r="D88" s="162" t="s">
        <v>1</v>
      </c>
      <c r="E88" s="163"/>
      <c r="F88" s="163"/>
      <c r="G88" s="152"/>
      <c r="H88" s="81">
        <v>117000</v>
      </c>
      <c r="I88" s="82">
        <v>22391.53</v>
      </c>
      <c r="J88" s="83">
        <f>IF(IF(H88="",0,H88)=0,0,(IF(H88&gt;0,IF(I88&gt;H88,0,H88-I88),IF(I88&gt;H88,H88-I88,0))))</f>
        <v>94608.47</v>
      </c>
      <c r="K88" s="120" t="str">
        <f t="shared" si="2"/>
        <v>00011603010010000140</v>
      </c>
      <c r="L88" s="84" t="str">
        <f>C88&amp;D88&amp;G88</f>
        <v>00011603010010000140</v>
      </c>
    </row>
    <row r="89" spans="1:12" s="85" customFormat="1" ht="45">
      <c r="A89" s="80" t="s">
        <v>2</v>
      </c>
      <c r="B89" s="79" t="s">
        <v>15</v>
      </c>
      <c r="C89" s="122" t="s">
        <v>80</v>
      </c>
      <c r="D89" s="162" t="s">
        <v>3</v>
      </c>
      <c r="E89" s="163"/>
      <c r="F89" s="163"/>
      <c r="G89" s="152"/>
      <c r="H89" s="81">
        <v>9000</v>
      </c>
      <c r="I89" s="82">
        <v>11094.13</v>
      </c>
      <c r="J89" s="83">
        <f>IF(IF(H89="",0,H89)=0,0,(IF(H89&gt;0,IF(I89&gt;H89,0,H89-I89),IF(I89&gt;H89,H89-I89,0))))</f>
        <v>0</v>
      </c>
      <c r="K89" s="120" t="str">
        <f t="shared" si="2"/>
        <v>00011603030010000140</v>
      </c>
      <c r="L89" s="84" t="str">
        <f>C89&amp;D89&amp;G89</f>
        <v>00011603030010000140</v>
      </c>
    </row>
    <row r="90" spans="1:12" s="85" customFormat="1" ht="56.25">
      <c r="A90" s="80" t="s">
        <v>4</v>
      </c>
      <c r="B90" s="79" t="s">
        <v>15</v>
      </c>
      <c r="C90" s="122" t="s">
        <v>80</v>
      </c>
      <c r="D90" s="162" t="s">
        <v>5</v>
      </c>
      <c r="E90" s="163"/>
      <c r="F90" s="163"/>
      <c r="G90" s="152"/>
      <c r="H90" s="81">
        <v>80000</v>
      </c>
      <c r="I90" s="82">
        <v>0</v>
      </c>
      <c r="J90" s="83">
        <f>IF(IF(H90="",0,H90)=0,0,(IF(H90&gt;0,IF(I90&gt;H90,0,H90-I90),IF(I90&gt;H90,H90-I90,0))))</f>
        <v>80000</v>
      </c>
      <c r="K90" s="120" t="str">
        <f t="shared" si="2"/>
        <v>00011606000010000140</v>
      </c>
      <c r="L90" s="84" t="str">
        <f>C90&amp;D90&amp;G90</f>
        <v>00011606000010000140</v>
      </c>
    </row>
    <row r="91" spans="1:12" ht="45">
      <c r="A91" s="100" t="s">
        <v>6</v>
      </c>
      <c r="B91" s="101" t="s">
        <v>15</v>
      </c>
      <c r="C91" s="102" t="s">
        <v>80</v>
      </c>
      <c r="D91" s="189" t="s">
        <v>7</v>
      </c>
      <c r="E91" s="214"/>
      <c r="F91" s="214"/>
      <c r="G91" s="215"/>
      <c r="H91" s="97">
        <v>314000</v>
      </c>
      <c r="I91" s="103">
        <v>91959.34</v>
      </c>
      <c r="J91" s="104">
        <v>222040.66</v>
      </c>
      <c r="K91" s="119" t="str">
        <f t="shared" si="2"/>
        <v>00011608000010000140</v>
      </c>
      <c r="L91" s="106" t="s">
        <v>8</v>
      </c>
    </row>
    <row r="92" spans="1:12" s="85" customFormat="1" ht="45">
      <c r="A92" s="80" t="s">
        <v>552</v>
      </c>
      <c r="B92" s="79" t="s">
        <v>15</v>
      </c>
      <c r="C92" s="122" t="s">
        <v>80</v>
      </c>
      <c r="D92" s="162" t="s">
        <v>553</v>
      </c>
      <c r="E92" s="163"/>
      <c r="F92" s="163"/>
      <c r="G92" s="152"/>
      <c r="H92" s="81">
        <v>244000</v>
      </c>
      <c r="I92" s="82">
        <v>61959.34</v>
      </c>
      <c r="J92" s="83">
        <f>IF(IF(H92="",0,H92)=0,0,(IF(H92&gt;0,IF(I92&gt;H92,0,H92-I92),IF(I92&gt;H92,H92-I92,0))))</f>
        <v>182040.66</v>
      </c>
      <c r="K92" s="120" t="str">
        <f t="shared" si="2"/>
        <v>00011608010010000140</v>
      </c>
      <c r="L92" s="84" t="str">
        <f>C92&amp;D92&amp;G92</f>
        <v>00011608010010000140</v>
      </c>
    </row>
    <row r="93" spans="1:12" s="85" customFormat="1" ht="45">
      <c r="A93" s="80" t="s">
        <v>554</v>
      </c>
      <c r="B93" s="79" t="s">
        <v>15</v>
      </c>
      <c r="C93" s="122" t="s">
        <v>80</v>
      </c>
      <c r="D93" s="162" t="s">
        <v>555</v>
      </c>
      <c r="E93" s="163"/>
      <c r="F93" s="163"/>
      <c r="G93" s="152"/>
      <c r="H93" s="81">
        <v>70000</v>
      </c>
      <c r="I93" s="82">
        <v>30000</v>
      </c>
      <c r="J93" s="83">
        <f>IF(IF(H93="",0,H93)=0,0,(IF(H93&gt;0,IF(I93&gt;H93,0,H93-I93),IF(I93&gt;H93,H93-I93,0))))</f>
        <v>40000</v>
      </c>
      <c r="K93" s="120" t="str">
        <f t="shared" si="2"/>
        <v>00011608020010000140</v>
      </c>
      <c r="L93" s="84" t="str">
        <f>C93&amp;D93&amp;G93</f>
        <v>00011608020010000140</v>
      </c>
    </row>
    <row r="94" spans="1:12" ht="33.75">
      <c r="A94" s="100" t="s">
        <v>556</v>
      </c>
      <c r="B94" s="101" t="s">
        <v>15</v>
      </c>
      <c r="C94" s="102" t="s">
        <v>80</v>
      </c>
      <c r="D94" s="189" t="s">
        <v>557</v>
      </c>
      <c r="E94" s="214"/>
      <c r="F94" s="214"/>
      <c r="G94" s="215"/>
      <c r="H94" s="97">
        <v>0</v>
      </c>
      <c r="I94" s="103">
        <v>448004.09</v>
      </c>
      <c r="J94" s="104">
        <v>0</v>
      </c>
      <c r="K94" s="119" t="str">
        <f t="shared" si="2"/>
        <v>00011621000000000140</v>
      </c>
      <c r="L94" s="106" t="s">
        <v>558</v>
      </c>
    </row>
    <row r="95" spans="1:12" s="85" customFormat="1" ht="45">
      <c r="A95" s="80" t="s">
        <v>559</v>
      </c>
      <c r="B95" s="79" t="s">
        <v>15</v>
      </c>
      <c r="C95" s="122" t="s">
        <v>80</v>
      </c>
      <c r="D95" s="162" t="s">
        <v>560</v>
      </c>
      <c r="E95" s="163"/>
      <c r="F95" s="163"/>
      <c r="G95" s="152"/>
      <c r="H95" s="81">
        <v>0</v>
      </c>
      <c r="I95" s="82">
        <v>448004.09</v>
      </c>
      <c r="J95" s="83">
        <f>IF(IF(H95="",0,H95)=0,0,(IF(H95&gt;0,IF(I95&gt;H95,0,H95-I95),IF(I95&gt;H95,H95-I95,0))))</f>
        <v>0</v>
      </c>
      <c r="K95" s="120" t="str">
        <f t="shared" si="2"/>
        <v>00011621050050000140</v>
      </c>
      <c r="L95" s="84" t="str">
        <f>C95&amp;D95&amp;G95</f>
        <v>00011621050050000140</v>
      </c>
    </row>
    <row r="96" spans="1:12" ht="90">
      <c r="A96" s="100" t="s">
        <v>561</v>
      </c>
      <c r="B96" s="101" t="s">
        <v>15</v>
      </c>
      <c r="C96" s="102" t="s">
        <v>80</v>
      </c>
      <c r="D96" s="189" t="s">
        <v>562</v>
      </c>
      <c r="E96" s="214"/>
      <c r="F96" s="214"/>
      <c r="G96" s="215"/>
      <c r="H96" s="97">
        <v>590000</v>
      </c>
      <c r="I96" s="103">
        <v>118695.04</v>
      </c>
      <c r="J96" s="104">
        <v>471804.96</v>
      </c>
      <c r="K96" s="119" t="str">
        <f t="shared" si="2"/>
        <v>00011625000000000140</v>
      </c>
      <c r="L96" s="106" t="s">
        <v>563</v>
      </c>
    </row>
    <row r="97" spans="1:12" s="85" customFormat="1" ht="33.75">
      <c r="A97" s="80" t="s">
        <v>564</v>
      </c>
      <c r="B97" s="79" t="s">
        <v>15</v>
      </c>
      <c r="C97" s="122" t="s">
        <v>80</v>
      </c>
      <c r="D97" s="162" t="s">
        <v>565</v>
      </c>
      <c r="E97" s="163"/>
      <c r="F97" s="163"/>
      <c r="G97" s="152"/>
      <c r="H97" s="81">
        <v>0</v>
      </c>
      <c r="I97" s="82">
        <v>500</v>
      </c>
      <c r="J97" s="83">
        <f>IF(IF(H97="",0,H97)=0,0,(IF(H97&gt;0,IF(I97&gt;H97,0,H97-I97),IF(I97&gt;H97,H97-I97,0))))</f>
        <v>0</v>
      </c>
      <c r="K97" s="120" t="str">
        <f t="shared" si="2"/>
        <v>00011625030010000140</v>
      </c>
      <c r="L97" s="84" t="str">
        <f>C97&amp;D97&amp;G97</f>
        <v>00011625030010000140</v>
      </c>
    </row>
    <row r="98" spans="1:12" s="85" customFormat="1" ht="22.5">
      <c r="A98" s="80" t="s">
        <v>566</v>
      </c>
      <c r="B98" s="79" t="s">
        <v>15</v>
      </c>
      <c r="C98" s="122" t="s">
        <v>80</v>
      </c>
      <c r="D98" s="162" t="s">
        <v>567</v>
      </c>
      <c r="E98" s="163"/>
      <c r="F98" s="163"/>
      <c r="G98" s="152"/>
      <c r="H98" s="81">
        <v>480000</v>
      </c>
      <c r="I98" s="82">
        <v>94500</v>
      </c>
      <c r="J98" s="83">
        <f>IF(IF(H98="",0,H98)=0,0,(IF(H98&gt;0,IF(I98&gt;H98,0,H98-I98),IF(I98&gt;H98,H98-I98,0))))</f>
        <v>385500</v>
      </c>
      <c r="K98" s="120" t="str">
        <f t="shared" si="2"/>
        <v>00011625050010000140</v>
      </c>
      <c r="L98" s="84" t="str">
        <f>C98&amp;D98&amp;G98</f>
        <v>00011625050010000140</v>
      </c>
    </row>
    <row r="99" spans="1:12" s="85" customFormat="1" ht="22.5">
      <c r="A99" s="80" t="s">
        <v>568</v>
      </c>
      <c r="B99" s="79" t="s">
        <v>15</v>
      </c>
      <c r="C99" s="122" t="s">
        <v>80</v>
      </c>
      <c r="D99" s="162" t="s">
        <v>569</v>
      </c>
      <c r="E99" s="163"/>
      <c r="F99" s="163"/>
      <c r="G99" s="152"/>
      <c r="H99" s="81">
        <v>110000</v>
      </c>
      <c r="I99" s="82">
        <v>23695.04</v>
      </c>
      <c r="J99" s="83">
        <f>IF(IF(H99="",0,H99)=0,0,(IF(H99&gt;0,IF(I99&gt;H99,0,H99-I99),IF(I99&gt;H99,H99-I99,0))))</f>
        <v>86304.96</v>
      </c>
      <c r="K99" s="120" t="str">
        <f t="shared" si="2"/>
        <v>00011625060010000140</v>
      </c>
      <c r="L99" s="84" t="str">
        <f>C99&amp;D99&amp;G99</f>
        <v>00011625060010000140</v>
      </c>
    </row>
    <row r="100" spans="1:12" s="85" customFormat="1" ht="45">
      <c r="A100" s="80" t="s">
        <v>570</v>
      </c>
      <c r="B100" s="79" t="s">
        <v>15</v>
      </c>
      <c r="C100" s="122" t="s">
        <v>80</v>
      </c>
      <c r="D100" s="162" t="s">
        <v>571</v>
      </c>
      <c r="E100" s="163"/>
      <c r="F100" s="163"/>
      <c r="G100" s="152"/>
      <c r="H100" s="81">
        <v>1000000</v>
      </c>
      <c r="I100" s="82">
        <v>316610.06</v>
      </c>
      <c r="J100" s="83">
        <f>IF(IF(H100="",0,H100)=0,0,(IF(H100&gt;0,IF(I100&gt;H100,0,H100-I100),IF(I100&gt;H100,H100-I100,0))))</f>
        <v>683389.94</v>
      </c>
      <c r="K100" s="120" t="str">
        <f t="shared" si="2"/>
        <v>00011628000010000140</v>
      </c>
      <c r="L100" s="84" t="str">
        <f>C100&amp;D100&amp;G100</f>
        <v>00011628000010000140</v>
      </c>
    </row>
    <row r="101" spans="1:12" ht="22.5">
      <c r="A101" s="100" t="s">
        <v>572</v>
      </c>
      <c r="B101" s="101" t="s">
        <v>15</v>
      </c>
      <c r="C101" s="102" t="s">
        <v>80</v>
      </c>
      <c r="D101" s="189" t="s">
        <v>573</v>
      </c>
      <c r="E101" s="214"/>
      <c r="F101" s="214"/>
      <c r="G101" s="215"/>
      <c r="H101" s="97">
        <v>100000</v>
      </c>
      <c r="I101" s="103">
        <v>10303.88</v>
      </c>
      <c r="J101" s="104">
        <v>89696.12</v>
      </c>
      <c r="K101" s="119" t="str">
        <f t="shared" si="2"/>
        <v>00011630000010000140</v>
      </c>
      <c r="L101" s="106" t="s">
        <v>574</v>
      </c>
    </row>
    <row r="102" spans="1:12" s="85" customFormat="1" ht="22.5">
      <c r="A102" s="80" t="s">
        <v>575</v>
      </c>
      <c r="B102" s="79" t="s">
        <v>15</v>
      </c>
      <c r="C102" s="122" t="s">
        <v>80</v>
      </c>
      <c r="D102" s="162" t="s">
        <v>576</v>
      </c>
      <c r="E102" s="163"/>
      <c r="F102" s="163"/>
      <c r="G102" s="152"/>
      <c r="H102" s="81">
        <v>100000</v>
      </c>
      <c r="I102" s="82">
        <v>10303.88</v>
      </c>
      <c r="J102" s="83">
        <f>IF(IF(H102="",0,H102)=0,0,(IF(H102&gt;0,IF(I102&gt;H102,0,H102-I102),IF(I102&gt;H102,H102-I102,0))))</f>
        <v>89696.12</v>
      </c>
      <c r="K102" s="120" t="str">
        <f t="shared" si="2"/>
        <v>00011630030010000140</v>
      </c>
      <c r="L102" s="84" t="str">
        <f>C102&amp;D102&amp;G102</f>
        <v>00011630030010000140</v>
      </c>
    </row>
    <row r="103" spans="1:12" ht="45">
      <c r="A103" s="100" t="s">
        <v>577</v>
      </c>
      <c r="B103" s="101" t="s">
        <v>15</v>
      </c>
      <c r="C103" s="102" t="s">
        <v>80</v>
      </c>
      <c r="D103" s="189" t="s">
        <v>578</v>
      </c>
      <c r="E103" s="214"/>
      <c r="F103" s="214"/>
      <c r="G103" s="215"/>
      <c r="H103" s="97">
        <v>0</v>
      </c>
      <c r="I103" s="103">
        <v>192.7</v>
      </c>
      <c r="J103" s="104">
        <v>0</v>
      </c>
      <c r="K103" s="119" t="str">
        <f t="shared" si="2"/>
        <v>00011633000000000140</v>
      </c>
      <c r="L103" s="106" t="s">
        <v>579</v>
      </c>
    </row>
    <row r="104" spans="1:12" s="85" customFormat="1" ht="56.25">
      <c r="A104" s="80" t="s">
        <v>580</v>
      </c>
      <c r="B104" s="79" t="s">
        <v>15</v>
      </c>
      <c r="C104" s="122" t="s">
        <v>80</v>
      </c>
      <c r="D104" s="162" t="s">
        <v>581</v>
      </c>
      <c r="E104" s="163"/>
      <c r="F104" s="163"/>
      <c r="G104" s="152"/>
      <c r="H104" s="81">
        <v>0</v>
      </c>
      <c r="I104" s="82">
        <v>192.7</v>
      </c>
      <c r="J104" s="83">
        <f>IF(IF(H104="",0,H104)=0,0,(IF(H104&gt;0,IF(I104&gt;H104,0,H104-I104),IF(I104&gt;H104,H104-I104,0))))</f>
        <v>0</v>
      </c>
      <c r="K104" s="120" t="str">
        <f t="shared" si="2"/>
        <v>00011633050050000140</v>
      </c>
      <c r="L104" s="84" t="str">
        <f>C104&amp;D104&amp;G104</f>
        <v>00011633050050000140</v>
      </c>
    </row>
    <row r="105" spans="1:12" s="85" customFormat="1" ht="56.25">
      <c r="A105" s="80" t="s">
        <v>582</v>
      </c>
      <c r="B105" s="79" t="s">
        <v>15</v>
      </c>
      <c r="C105" s="122" t="s">
        <v>80</v>
      </c>
      <c r="D105" s="162" t="s">
        <v>583</v>
      </c>
      <c r="E105" s="163"/>
      <c r="F105" s="163"/>
      <c r="G105" s="152"/>
      <c r="H105" s="81">
        <v>830000</v>
      </c>
      <c r="I105" s="82">
        <v>147153.21</v>
      </c>
      <c r="J105" s="83">
        <f>IF(IF(H105="",0,H105)=0,0,(IF(H105&gt;0,IF(I105&gt;H105,0,H105-I105),IF(I105&gt;H105,H105-I105,0))))</f>
        <v>682846.79</v>
      </c>
      <c r="K105" s="120" t="str">
        <f t="shared" si="2"/>
        <v>00011643000010000140</v>
      </c>
      <c r="L105" s="84" t="str">
        <f>C105&amp;D105&amp;G105</f>
        <v>00011643000010000140</v>
      </c>
    </row>
    <row r="106" spans="1:12" ht="22.5">
      <c r="A106" s="100" t="s">
        <v>586</v>
      </c>
      <c r="B106" s="101" t="s">
        <v>15</v>
      </c>
      <c r="C106" s="102" t="s">
        <v>80</v>
      </c>
      <c r="D106" s="189" t="s">
        <v>587</v>
      </c>
      <c r="E106" s="214"/>
      <c r="F106" s="214"/>
      <c r="G106" s="215"/>
      <c r="H106" s="97">
        <v>2960000</v>
      </c>
      <c r="I106" s="103">
        <v>927567.14</v>
      </c>
      <c r="J106" s="104">
        <v>2032432.86</v>
      </c>
      <c r="K106" s="119" t="str">
        <f t="shared" si="2"/>
        <v>00011690000000000140</v>
      </c>
      <c r="L106" s="106" t="s">
        <v>588</v>
      </c>
    </row>
    <row r="107" spans="1:12" s="85" customFormat="1" ht="33.75">
      <c r="A107" s="80" t="s">
        <v>589</v>
      </c>
      <c r="B107" s="79" t="s">
        <v>15</v>
      </c>
      <c r="C107" s="122" t="s">
        <v>80</v>
      </c>
      <c r="D107" s="162" t="s">
        <v>590</v>
      </c>
      <c r="E107" s="163"/>
      <c r="F107" s="163"/>
      <c r="G107" s="152"/>
      <c r="H107" s="81">
        <v>2960000</v>
      </c>
      <c r="I107" s="82">
        <v>927567.14</v>
      </c>
      <c r="J107" s="83">
        <f>IF(IF(H107="",0,H107)=0,0,(IF(H107&gt;0,IF(I107&gt;H107,0,H107-I107),IF(I107&gt;H107,H107-I107,0))))</f>
        <v>2032432.86</v>
      </c>
      <c r="K107" s="120" t="str">
        <f t="shared" si="2"/>
        <v>00011690050050000140</v>
      </c>
      <c r="L107" s="84" t="str">
        <f>C107&amp;D107&amp;G107</f>
        <v>00011690050050000140</v>
      </c>
    </row>
    <row r="108" spans="1:12" ht="12.75">
      <c r="A108" s="100" t="s">
        <v>591</v>
      </c>
      <c r="B108" s="101" t="s">
        <v>15</v>
      </c>
      <c r="C108" s="102" t="s">
        <v>80</v>
      </c>
      <c r="D108" s="189" t="s">
        <v>592</v>
      </c>
      <c r="E108" s="214"/>
      <c r="F108" s="214"/>
      <c r="G108" s="215"/>
      <c r="H108" s="97">
        <v>1250000</v>
      </c>
      <c r="I108" s="103">
        <v>107213.52</v>
      </c>
      <c r="J108" s="104">
        <v>1006953.12</v>
      </c>
      <c r="K108" s="119" t="str">
        <f t="shared" si="2"/>
        <v>00011700000000000000</v>
      </c>
      <c r="L108" s="106" t="s">
        <v>593</v>
      </c>
    </row>
    <row r="109" spans="1:12" ht="12.75">
      <c r="A109" s="100" t="s">
        <v>594</v>
      </c>
      <c r="B109" s="101" t="s">
        <v>15</v>
      </c>
      <c r="C109" s="102" t="s">
        <v>80</v>
      </c>
      <c r="D109" s="189" t="s">
        <v>595</v>
      </c>
      <c r="E109" s="214"/>
      <c r="F109" s="214"/>
      <c r="G109" s="215"/>
      <c r="H109" s="97">
        <v>0</v>
      </c>
      <c r="I109" s="103">
        <v>-135833.36</v>
      </c>
      <c r="J109" s="104">
        <v>0</v>
      </c>
      <c r="K109" s="119" t="str">
        <f t="shared" si="2"/>
        <v>00011701000000000180</v>
      </c>
      <c r="L109" s="106" t="s">
        <v>596</v>
      </c>
    </row>
    <row r="110" spans="1:12" s="85" customFormat="1" ht="22.5">
      <c r="A110" s="80" t="s">
        <v>597</v>
      </c>
      <c r="B110" s="79" t="s">
        <v>15</v>
      </c>
      <c r="C110" s="122" t="s">
        <v>80</v>
      </c>
      <c r="D110" s="162" t="s">
        <v>598</v>
      </c>
      <c r="E110" s="163"/>
      <c r="F110" s="163"/>
      <c r="G110" s="152"/>
      <c r="H110" s="81">
        <v>0</v>
      </c>
      <c r="I110" s="82">
        <v>-135833.36</v>
      </c>
      <c r="J110" s="83">
        <f>IF(IF(H110="",0,H110)=0,0,(IF(H110&gt;0,IF(I110&gt;H110,0,H110-I110),IF(I110&gt;H110,H110-I110,0))))</f>
        <v>0</v>
      </c>
      <c r="K110" s="120" t="str">
        <f t="shared" si="2"/>
        <v>00011701050050000180</v>
      </c>
      <c r="L110" s="84" t="str">
        <f>C110&amp;D110&amp;G110</f>
        <v>00011701050050000180</v>
      </c>
    </row>
    <row r="111" spans="1:12" ht="12.75">
      <c r="A111" s="100" t="s">
        <v>599</v>
      </c>
      <c r="B111" s="101" t="s">
        <v>15</v>
      </c>
      <c r="C111" s="102" t="s">
        <v>80</v>
      </c>
      <c r="D111" s="189" t="s">
        <v>600</v>
      </c>
      <c r="E111" s="214"/>
      <c r="F111" s="214"/>
      <c r="G111" s="215"/>
      <c r="H111" s="97">
        <v>1250000</v>
      </c>
      <c r="I111" s="103">
        <v>243046.88</v>
      </c>
      <c r="J111" s="104">
        <v>1006953.12</v>
      </c>
      <c r="K111" s="119" t="str">
        <f t="shared" si="2"/>
        <v>00011705000000000180</v>
      </c>
      <c r="L111" s="106" t="s">
        <v>601</v>
      </c>
    </row>
    <row r="112" spans="1:12" s="85" customFormat="1" ht="22.5">
      <c r="A112" s="80" t="s">
        <v>602</v>
      </c>
      <c r="B112" s="79" t="s">
        <v>15</v>
      </c>
      <c r="C112" s="122" t="s">
        <v>80</v>
      </c>
      <c r="D112" s="162" t="s">
        <v>603</v>
      </c>
      <c r="E112" s="163"/>
      <c r="F112" s="163"/>
      <c r="G112" s="152"/>
      <c r="H112" s="81">
        <v>1250000</v>
      </c>
      <c r="I112" s="82">
        <v>243046.88</v>
      </c>
      <c r="J112" s="83">
        <f>IF(IF(H112="",0,H112)=0,0,(IF(H112&gt;0,IF(I112&gt;H112,0,H112-I112),IF(I112&gt;H112,H112-I112,0))))</f>
        <v>1006953.12</v>
      </c>
      <c r="K112" s="120" t="str">
        <f t="shared" si="2"/>
        <v>00011705050050000180</v>
      </c>
      <c r="L112" s="84" t="str">
        <f>C112&amp;D112&amp;G112</f>
        <v>00011705050050000180</v>
      </c>
    </row>
    <row r="113" spans="1:12" ht="12.75">
      <c r="A113" s="100" t="s">
        <v>604</v>
      </c>
      <c r="B113" s="101" t="s">
        <v>15</v>
      </c>
      <c r="C113" s="102" t="s">
        <v>80</v>
      </c>
      <c r="D113" s="189" t="s">
        <v>605</v>
      </c>
      <c r="E113" s="214"/>
      <c r="F113" s="214"/>
      <c r="G113" s="215"/>
      <c r="H113" s="97">
        <v>895390018</v>
      </c>
      <c r="I113" s="103">
        <v>254599924.63</v>
      </c>
      <c r="J113" s="104">
        <v>639939302</v>
      </c>
      <c r="K113" s="119" t="str">
        <f aca="true" t="shared" si="3" ref="K113:K144">C113&amp;D113&amp;G113</f>
        <v>00020000000000000000</v>
      </c>
      <c r="L113" s="106" t="s">
        <v>606</v>
      </c>
    </row>
    <row r="114" spans="1:12" ht="33.75">
      <c r="A114" s="100" t="s">
        <v>607</v>
      </c>
      <c r="B114" s="101" t="s">
        <v>15</v>
      </c>
      <c r="C114" s="102" t="s">
        <v>80</v>
      </c>
      <c r="D114" s="189" t="s">
        <v>608</v>
      </c>
      <c r="E114" s="214"/>
      <c r="F114" s="214"/>
      <c r="G114" s="215"/>
      <c r="H114" s="97">
        <v>895173018</v>
      </c>
      <c r="I114" s="103">
        <v>255380716</v>
      </c>
      <c r="J114" s="104">
        <v>639792302</v>
      </c>
      <c r="K114" s="119" t="str">
        <f t="shared" si="3"/>
        <v>00020200000000000000</v>
      </c>
      <c r="L114" s="106" t="s">
        <v>609</v>
      </c>
    </row>
    <row r="115" spans="1:12" ht="22.5">
      <c r="A115" s="100" t="s">
        <v>610</v>
      </c>
      <c r="B115" s="101" t="s">
        <v>15</v>
      </c>
      <c r="C115" s="102" t="s">
        <v>80</v>
      </c>
      <c r="D115" s="189" t="s">
        <v>611</v>
      </c>
      <c r="E115" s="214"/>
      <c r="F115" s="214"/>
      <c r="G115" s="215"/>
      <c r="H115" s="97">
        <v>2399300</v>
      </c>
      <c r="I115" s="103">
        <v>2399300</v>
      </c>
      <c r="J115" s="104">
        <v>0</v>
      </c>
      <c r="K115" s="119" t="str">
        <f t="shared" si="3"/>
        <v>00020210000000000151</v>
      </c>
      <c r="L115" s="106" t="s">
        <v>612</v>
      </c>
    </row>
    <row r="116" spans="1:12" ht="12.75">
      <c r="A116" s="100" t="s">
        <v>986</v>
      </c>
      <c r="B116" s="101" t="s">
        <v>15</v>
      </c>
      <c r="C116" s="102" t="s">
        <v>80</v>
      </c>
      <c r="D116" s="189" t="s">
        <v>613</v>
      </c>
      <c r="E116" s="214"/>
      <c r="F116" s="214"/>
      <c r="G116" s="215"/>
      <c r="H116" s="97">
        <v>2399300</v>
      </c>
      <c r="I116" s="103">
        <v>2399300</v>
      </c>
      <c r="J116" s="104">
        <v>0</v>
      </c>
      <c r="K116" s="119" t="str">
        <f t="shared" si="3"/>
        <v>00020215001000000151</v>
      </c>
      <c r="L116" s="106" t="s">
        <v>614</v>
      </c>
    </row>
    <row r="117" spans="1:12" s="85" customFormat="1" ht="22.5">
      <c r="A117" s="80" t="s">
        <v>615</v>
      </c>
      <c r="B117" s="79" t="s">
        <v>15</v>
      </c>
      <c r="C117" s="122" t="s">
        <v>80</v>
      </c>
      <c r="D117" s="162" t="s">
        <v>616</v>
      </c>
      <c r="E117" s="163"/>
      <c r="F117" s="163"/>
      <c r="G117" s="152"/>
      <c r="H117" s="81">
        <v>2399300</v>
      </c>
      <c r="I117" s="82">
        <v>2399300</v>
      </c>
      <c r="J117" s="83">
        <f>IF(IF(H117="",0,H117)=0,0,(IF(H117&gt;0,IF(I117&gt;H117,0,H117-I117),IF(I117&gt;H117,H117-I117,0))))</f>
        <v>0</v>
      </c>
      <c r="K117" s="120" t="str">
        <f t="shared" si="3"/>
        <v>00020215001050000151</v>
      </c>
      <c r="L117" s="84" t="str">
        <f>C117&amp;D117&amp;G117</f>
        <v>00020215001050000151</v>
      </c>
    </row>
    <row r="118" spans="1:12" ht="22.5">
      <c r="A118" s="100" t="s">
        <v>617</v>
      </c>
      <c r="B118" s="101" t="s">
        <v>15</v>
      </c>
      <c r="C118" s="102" t="s">
        <v>80</v>
      </c>
      <c r="D118" s="189" t="s">
        <v>618</v>
      </c>
      <c r="E118" s="214"/>
      <c r="F118" s="214"/>
      <c r="G118" s="215"/>
      <c r="H118" s="97">
        <v>83758600</v>
      </c>
      <c r="I118" s="103">
        <v>39160600</v>
      </c>
      <c r="J118" s="104">
        <v>44598000</v>
      </c>
      <c r="K118" s="119" t="str">
        <f t="shared" si="3"/>
        <v>00020220000000000151</v>
      </c>
      <c r="L118" s="106" t="s">
        <v>619</v>
      </c>
    </row>
    <row r="119" spans="1:12" ht="12.75">
      <c r="A119" s="100" t="s">
        <v>620</v>
      </c>
      <c r="B119" s="101" t="s">
        <v>15</v>
      </c>
      <c r="C119" s="102" t="s">
        <v>80</v>
      </c>
      <c r="D119" s="189" t="s">
        <v>621</v>
      </c>
      <c r="E119" s="214"/>
      <c r="F119" s="214"/>
      <c r="G119" s="215"/>
      <c r="H119" s="97">
        <v>83758600</v>
      </c>
      <c r="I119" s="103">
        <v>39160600</v>
      </c>
      <c r="J119" s="104">
        <v>44598000</v>
      </c>
      <c r="K119" s="119" t="str">
        <f t="shared" si="3"/>
        <v>00020229999000000151</v>
      </c>
      <c r="L119" s="106" t="s">
        <v>622</v>
      </c>
    </row>
    <row r="120" spans="1:12" s="85" customFormat="1" ht="12.75">
      <c r="A120" s="80" t="s">
        <v>623</v>
      </c>
      <c r="B120" s="79" t="s">
        <v>15</v>
      </c>
      <c r="C120" s="122" t="s">
        <v>80</v>
      </c>
      <c r="D120" s="162" t="s">
        <v>624</v>
      </c>
      <c r="E120" s="163"/>
      <c r="F120" s="163"/>
      <c r="G120" s="152"/>
      <c r="H120" s="81">
        <v>83758600</v>
      </c>
      <c r="I120" s="82">
        <v>39160600</v>
      </c>
      <c r="J120" s="83">
        <f>IF(IF(H120="",0,H120)=0,0,(IF(H120&gt;0,IF(I120&gt;H120,0,H120-I120),IF(I120&gt;H120,H120-I120,0))))</f>
        <v>44598000</v>
      </c>
      <c r="K120" s="120" t="str">
        <f t="shared" si="3"/>
        <v>00020229999050000151</v>
      </c>
      <c r="L120" s="84" t="str">
        <f>C120&amp;D120&amp;G120</f>
        <v>00020229999050000151</v>
      </c>
    </row>
    <row r="121" spans="1:12" ht="22.5">
      <c r="A121" s="100" t="s">
        <v>625</v>
      </c>
      <c r="B121" s="101" t="s">
        <v>15</v>
      </c>
      <c r="C121" s="102" t="s">
        <v>80</v>
      </c>
      <c r="D121" s="189" t="s">
        <v>626</v>
      </c>
      <c r="E121" s="214"/>
      <c r="F121" s="214"/>
      <c r="G121" s="215"/>
      <c r="H121" s="97">
        <v>801457900</v>
      </c>
      <c r="I121" s="103">
        <v>209386300</v>
      </c>
      <c r="J121" s="104">
        <v>592071600</v>
      </c>
      <c r="K121" s="119" t="str">
        <f t="shared" si="3"/>
        <v>00020230000000000151</v>
      </c>
      <c r="L121" s="106" t="s">
        <v>627</v>
      </c>
    </row>
    <row r="122" spans="1:12" ht="45">
      <c r="A122" s="100" t="s">
        <v>628</v>
      </c>
      <c r="B122" s="101" t="s">
        <v>15</v>
      </c>
      <c r="C122" s="102" t="s">
        <v>80</v>
      </c>
      <c r="D122" s="189" t="s">
        <v>629</v>
      </c>
      <c r="E122" s="214"/>
      <c r="F122" s="214"/>
      <c r="G122" s="215"/>
      <c r="H122" s="97">
        <v>3889800</v>
      </c>
      <c r="I122" s="103">
        <v>911000</v>
      </c>
      <c r="J122" s="104">
        <v>2978800</v>
      </c>
      <c r="K122" s="119" t="str">
        <f t="shared" si="3"/>
        <v>00020230013000000151</v>
      </c>
      <c r="L122" s="106" t="s">
        <v>630</v>
      </c>
    </row>
    <row r="123" spans="1:12" s="85" customFormat="1" ht="45">
      <c r="A123" s="80" t="s">
        <v>631</v>
      </c>
      <c r="B123" s="79" t="s">
        <v>15</v>
      </c>
      <c r="C123" s="122" t="s">
        <v>80</v>
      </c>
      <c r="D123" s="162" t="s">
        <v>632</v>
      </c>
      <c r="E123" s="163"/>
      <c r="F123" s="163"/>
      <c r="G123" s="152"/>
      <c r="H123" s="81">
        <v>3889800</v>
      </c>
      <c r="I123" s="82">
        <v>911000</v>
      </c>
      <c r="J123" s="83">
        <f>IF(IF(H123="",0,H123)=0,0,(IF(H123&gt;0,IF(I123&gt;H123,0,H123-I123),IF(I123&gt;H123,H123-I123,0))))</f>
        <v>2978800</v>
      </c>
      <c r="K123" s="120" t="str">
        <f t="shared" si="3"/>
        <v>00020230013050000151</v>
      </c>
      <c r="L123" s="84" t="str">
        <f>C123&amp;D123&amp;G123</f>
        <v>00020230013050000151</v>
      </c>
    </row>
    <row r="124" spans="1:12" ht="33.75">
      <c r="A124" s="100" t="s">
        <v>633</v>
      </c>
      <c r="B124" s="101" t="s">
        <v>15</v>
      </c>
      <c r="C124" s="102" t="s">
        <v>80</v>
      </c>
      <c r="D124" s="189" t="s">
        <v>634</v>
      </c>
      <c r="E124" s="214"/>
      <c r="F124" s="214"/>
      <c r="G124" s="215"/>
      <c r="H124" s="97">
        <v>4423900</v>
      </c>
      <c r="I124" s="103">
        <v>1097600</v>
      </c>
      <c r="J124" s="104">
        <v>3326300</v>
      </c>
      <c r="K124" s="119" t="str">
        <f t="shared" si="3"/>
        <v>00020230021000000151</v>
      </c>
      <c r="L124" s="106" t="s">
        <v>635</v>
      </c>
    </row>
    <row r="125" spans="1:12" s="85" customFormat="1" ht="33.75">
      <c r="A125" s="80" t="s">
        <v>636</v>
      </c>
      <c r="B125" s="79" t="s">
        <v>15</v>
      </c>
      <c r="C125" s="122" t="s">
        <v>80</v>
      </c>
      <c r="D125" s="162" t="s">
        <v>637</v>
      </c>
      <c r="E125" s="163"/>
      <c r="F125" s="163"/>
      <c r="G125" s="152"/>
      <c r="H125" s="81">
        <v>4423900</v>
      </c>
      <c r="I125" s="82">
        <v>1097600</v>
      </c>
      <c r="J125" s="83">
        <f>IF(IF(H125="",0,H125)=0,0,(IF(H125&gt;0,IF(I125&gt;H125,0,H125-I125),IF(I125&gt;H125,H125-I125,0))))</f>
        <v>3326300</v>
      </c>
      <c r="K125" s="120" t="str">
        <f t="shared" si="3"/>
        <v>00020230021050000151</v>
      </c>
      <c r="L125" s="84" t="str">
        <f>C125&amp;D125&amp;G125</f>
        <v>00020230021050000151</v>
      </c>
    </row>
    <row r="126" spans="1:12" ht="33.75">
      <c r="A126" s="100" t="s">
        <v>638</v>
      </c>
      <c r="B126" s="101" t="s">
        <v>15</v>
      </c>
      <c r="C126" s="102" t="s">
        <v>80</v>
      </c>
      <c r="D126" s="189" t="s">
        <v>639</v>
      </c>
      <c r="E126" s="214"/>
      <c r="F126" s="214"/>
      <c r="G126" s="215"/>
      <c r="H126" s="97">
        <v>650418500</v>
      </c>
      <c r="I126" s="103">
        <v>181283300</v>
      </c>
      <c r="J126" s="104">
        <v>469135200</v>
      </c>
      <c r="K126" s="119" t="str">
        <f t="shared" si="3"/>
        <v>00020230024000000151</v>
      </c>
      <c r="L126" s="106" t="s">
        <v>640</v>
      </c>
    </row>
    <row r="127" spans="1:12" s="85" customFormat="1" ht="33.75">
      <c r="A127" s="80" t="s">
        <v>641</v>
      </c>
      <c r="B127" s="79" t="s">
        <v>15</v>
      </c>
      <c r="C127" s="122" t="s">
        <v>80</v>
      </c>
      <c r="D127" s="162" t="s">
        <v>642</v>
      </c>
      <c r="E127" s="163"/>
      <c r="F127" s="163"/>
      <c r="G127" s="152"/>
      <c r="H127" s="81">
        <v>650418500</v>
      </c>
      <c r="I127" s="82">
        <v>181283300</v>
      </c>
      <c r="J127" s="83">
        <f>IF(IF(H127="",0,H127)=0,0,(IF(H127&gt;0,IF(I127&gt;H127,0,H127-I127),IF(I127&gt;H127,H127-I127,0))))</f>
        <v>469135200</v>
      </c>
      <c r="K127" s="120" t="str">
        <f t="shared" si="3"/>
        <v>00020230024050000151</v>
      </c>
      <c r="L127" s="84" t="str">
        <f>C127&amp;D127&amp;G127</f>
        <v>00020230024050000151</v>
      </c>
    </row>
    <row r="128" spans="1:12" ht="33.75">
      <c r="A128" s="100" t="s">
        <v>643</v>
      </c>
      <c r="B128" s="101" t="s">
        <v>15</v>
      </c>
      <c r="C128" s="102" t="s">
        <v>80</v>
      </c>
      <c r="D128" s="189" t="s">
        <v>644</v>
      </c>
      <c r="E128" s="214"/>
      <c r="F128" s="214"/>
      <c r="G128" s="215"/>
      <c r="H128" s="97">
        <v>39222800</v>
      </c>
      <c r="I128" s="103">
        <v>8890300</v>
      </c>
      <c r="J128" s="104">
        <v>30332500</v>
      </c>
      <c r="K128" s="119" t="str">
        <f t="shared" si="3"/>
        <v>00020230027000000151</v>
      </c>
      <c r="L128" s="106" t="s">
        <v>645</v>
      </c>
    </row>
    <row r="129" spans="1:12" s="85" customFormat="1" ht="45">
      <c r="A129" s="80" t="s">
        <v>646</v>
      </c>
      <c r="B129" s="79" t="s">
        <v>15</v>
      </c>
      <c r="C129" s="122" t="s">
        <v>80</v>
      </c>
      <c r="D129" s="162" t="s">
        <v>647</v>
      </c>
      <c r="E129" s="163"/>
      <c r="F129" s="163"/>
      <c r="G129" s="152"/>
      <c r="H129" s="81">
        <v>39222800</v>
      </c>
      <c r="I129" s="82">
        <v>8890300</v>
      </c>
      <c r="J129" s="83">
        <f>IF(IF(H129="",0,H129)=0,0,(IF(H129&gt;0,IF(I129&gt;H129,0,H129-I129),IF(I129&gt;H129,H129-I129,0))))</f>
        <v>30332500</v>
      </c>
      <c r="K129" s="120" t="str">
        <f t="shared" si="3"/>
        <v>00020230027050000151</v>
      </c>
      <c r="L129" s="84" t="str">
        <f>C129&amp;D129&amp;G129</f>
        <v>00020230027050000151</v>
      </c>
    </row>
    <row r="130" spans="1:12" ht="56.25">
      <c r="A130" s="100" t="s">
        <v>648</v>
      </c>
      <c r="B130" s="101" t="s">
        <v>15</v>
      </c>
      <c r="C130" s="102" t="s">
        <v>80</v>
      </c>
      <c r="D130" s="189" t="s">
        <v>649</v>
      </c>
      <c r="E130" s="214"/>
      <c r="F130" s="214"/>
      <c r="G130" s="215"/>
      <c r="H130" s="97">
        <v>3163500</v>
      </c>
      <c r="I130" s="103">
        <v>900000</v>
      </c>
      <c r="J130" s="104">
        <v>2263500</v>
      </c>
      <c r="K130" s="119" t="str">
        <f t="shared" si="3"/>
        <v>00020230029000000151</v>
      </c>
      <c r="L130" s="106" t="s">
        <v>650</v>
      </c>
    </row>
    <row r="131" spans="1:12" s="85" customFormat="1" ht="67.5">
      <c r="A131" s="80" t="s">
        <v>651</v>
      </c>
      <c r="B131" s="79" t="s">
        <v>15</v>
      </c>
      <c r="C131" s="122" t="s">
        <v>80</v>
      </c>
      <c r="D131" s="162" t="s">
        <v>652</v>
      </c>
      <c r="E131" s="163"/>
      <c r="F131" s="163"/>
      <c r="G131" s="152"/>
      <c r="H131" s="81">
        <v>3163500</v>
      </c>
      <c r="I131" s="82">
        <v>900000</v>
      </c>
      <c r="J131" s="83">
        <f>IF(IF(H131="",0,H131)=0,0,(IF(H131&gt;0,IF(I131&gt;H131,0,H131-I131),IF(I131&gt;H131,H131-I131,0))))</f>
        <v>2263500</v>
      </c>
      <c r="K131" s="120" t="str">
        <f t="shared" si="3"/>
        <v>00020230029050000151</v>
      </c>
      <c r="L131" s="84" t="str">
        <f>C131&amp;D131&amp;G131</f>
        <v>00020230029050000151</v>
      </c>
    </row>
    <row r="132" spans="1:12" ht="56.25">
      <c r="A132" s="100" t="s">
        <v>653</v>
      </c>
      <c r="B132" s="101" t="s">
        <v>15</v>
      </c>
      <c r="C132" s="102" t="s">
        <v>80</v>
      </c>
      <c r="D132" s="189" t="s">
        <v>654</v>
      </c>
      <c r="E132" s="214"/>
      <c r="F132" s="214"/>
      <c r="G132" s="215"/>
      <c r="H132" s="97">
        <v>36365800</v>
      </c>
      <c r="I132" s="103">
        <v>0</v>
      </c>
      <c r="J132" s="104">
        <v>36365800</v>
      </c>
      <c r="K132" s="119" t="str">
        <f t="shared" si="3"/>
        <v>00020235082000000151</v>
      </c>
      <c r="L132" s="106" t="s">
        <v>655</v>
      </c>
    </row>
    <row r="133" spans="1:12" s="85" customFormat="1" ht="56.25">
      <c r="A133" s="80" t="s">
        <v>656</v>
      </c>
      <c r="B133" s="79" t="s">
        <v>15</v>
      </c>
      <c r="C133" s="122" t="s">
        <v>80</v>
      </c>
      <c r="D133" s="162" t="s">
        <v>657</v>
      </c>
      <c r="E133" s="163"/>
      <c r="F133" s="163"/>
      <c r="G133" s="152"/>
      <c r="H133" s="81">
        <v>36365800</v>
      </c>
      <c r="I133" s="82">
        <v>0</v>
      </c>
      <c r="J133" s="83">
        <f>IF(IF(H133="",0,H133)=0,0,(IF(H133&gt;0,IF(I133&gt;H133,0,H133-I133),IF(I133&gt;H133,H133-I133,0))))</f>
        <v>36365800</v>
      </c>
      <c r="K133" s="120" t="str">
        <f t="shared" si="3"/>
        <v>00020235082050000151</v>
      </c>
      <c r="L133" s="84" t="str">
        <f>C133&amp;D133&amp;G133</f>
        <v>00020235082050000151</v>
      </c>
    </row>
    <row r="134" spans="1:12" ht="33.75">
      <c r="A134" s="100" t="s">
        <v>658</v>
      </c>
      <c r="B134" s="101" t="s">
        <v>15</v>
      </c>
      <c r="C134" s="102" t="s">
        <v>80</v>
      </c>
      <c r="D134" s="189" t="s">
        <v>659</v>
      </c>
      <c r="E134" s="214"/>
      <c r="F134" s="214"/>
      <c r="G134" s="215"/>
      <c r="H134" s="97">
        <v>1004600</v>
      </c>
      <c r="I134" s="103">
        <v>251100</v>
      </c>
      <c r="J134" s="104">
        <v>753500</v>
      </c>
      <c r="K134" s="119" t="str">
        <f t="shared" si="3"/>
        <v>00020235118000000151</v>
      </c>
      <c r="L134" s="106" t="s">
        <v>660</v>
      </c>
    </row>
    <row r="135" spans="1:12" s="85" customFormat="1" ht="33.75">
      <c r="A135" s="80" t="s">
        <v>661</v>
      </c>
      <c r="B135" s="79" t="s">
        <v>15</v>
      </c>
      <c r="C135" s="122" t="s">
        <v>80</v>
      </c>
      <c r="D135" s="162" t="s">
        <v>662</v>
      </c>
      <c r="E135" s="163"/>
      <c r="F135" s="163"/>
      <c r="G135" s="152"/>
      <c r="H135" s="81">
        <v>1004600</v>
      </c>
      <c r="I135" s="82">
        <v>251100</v>
      </c>
      <c r="J135" s="83">
        <f>IF(IF(H135="",0,H135)=0,0,(IF(H135&gt;0,IF(I135&gt;H135,0,H135-I135),IF(I135&gt;H135,H135-I135,0))))</f>
        <v>753500</v>
      </c>
      <c r="K135" s="120" t="str">
        <f t="shared" si="3"/>
        <v>00020235118050000151</v>
      </c>
      <c r="L135" s="84" t="str">
        <f>C135&amp;D135&amp;G135</f>
        <v>00020235118050000151</v>
      </c>
    </row>
    <row r="136" spans="1:12" ht="45">
      <c r="A136" s="100" t="s">
        <v>663</v>
      </c>
      <c r="B136" s="101" t="s">
        <v>15</v>
      </c>
      <c r="C136" s="102" t="s">
        <v>80</v>
      </c>
      <c r="D136" s="189" t="s">
        <v>664</v>
      </c>
      <c r="E136" s="214"/>
      <c r="F136" s="214"/>
      <c r="G136" s="215"/>
      <c r="H136" s="97">
        <v>1669300</v>
      </c>
      <c r="I136" s="103">
        <v>1669300</v>
      </c>
      <c r="J136" s="104">
        <v>0</v>
      </c>
      <c r="K136" s="119" t="str">
        <f t="shared" si="3"/>
        <v>00020235120000000151</v>
      </c>
      <c r="L136" s="106" t="s">
        <v>665</v>
      </c>
    </row>
    <row r="137" spans="1:12" s="85" customFormat="1" ht="56.25">
      <c r="A137" s="80" t="s">
        <v>666</v>
      </c>
      <c r="B137" s="79" t="s">
        <v>15</v>
      </c>
      <c r="C137" s="122" t="s">
        <v>80</v>
      </c>
      <c r="D137" s="162" t="s">
        <v>667</v>
      </c>
      <c r="E137" s="163"/>
      <c r="F137" s="163"/>
      <c r="G137" s="152"/>
      <c r="H137" s="81">
        <v>1669300</v>
      </c>
      <c r="I137" s="82">
        <v>1669300</v>
      </c>
      <c r="J137" s="83">
        <f>IF(IF(H137="",0,H137)=0,0,(IF(H137&gt;0,IF(I137&gt;H137,0,H137-I137),IF(I137&gt;H137,H137-I137,0))))</f>
        <v>0</v>
      </c>
      <c r="K137" s="120" t="str">
        <f t="shared" si="3"/>
        <v>00020235120050000151</v>
      </c>
      <c r="L137" s="84" t="str">
        <f>C137&amp;D137&amp;G137</f>
        <v>00020235120050000151</v>
      </c>
    </row>
    <row r="138" spans="1:12" ht="22.5">
      <c r="A138" s="100" t="s">
        <v>668</v>
      </c>
      <c r="B138" s="101" t="s">
        <v>15</v>
      </c>
      <c r="C138" s="102" t="s">
        <v>80</v>
      </c>
      <c r="D138" s="189" t="s">
        <v>669</v>
      </c>
      <c r="E138" s="214"/>
      <c r="F138" s="214"/>
      <c r="G138" s="215"/>
      <c r="H138" s="97">
        <v>54923800</v>
      </c>
      <c r="I138" s="103">
        <v>12715000</v>
      </c>
      <c r="J138" s="104">
        <v>42208800</v>
      </c>
      <c r="K138" s="119" t="str">
        <f t="shared" si="3"/>
        <v>00020235250000000151</v>
      </c>
      <c r="L138" s="106" t="s">
        <v>670</v>
      </c>
    </row>
    <row r="139" spans="1:12" s="85" customFormat="1" ht="33.75">
      <c r="A139" s="80" t="s">
        <v>671</v>
      </c>
      <c r="B139" s="79" t="s">
        <v>15</v>
      </c>
      <c r="C139" s="122" t="s">
        <v>80</v>
      </c>
      <c r="D139" s="162" t="s">
        <v>672</v>
      </c>
      <c r="E139" s="163"/>
      <c r="F139" s="163"/>
      <c r="G139" s="152"/>
      <c r="H139" s="81">
        <v>54923800</v>
      </c>
      <c r="I139" s="82">
        <v>12715000</v>
      </c>
      <c r="J139" s="83">
        <f>IF(IF(H139="",0,H139)=0,0,(IF(H139&gt;0,IF(I139&gt;H139,0,H139-I139),IF(I139&gt;H139,H139-I139,0))))</f>
        <v>42208800</v>
      </c>
      <c r="K139" s="120" t="str">
        <f t="shared" si="3"/>
        <v>00020235250050000151</v>
      </c>
      <c r="L139" s="84" t="str">
        <f>C139&amp;D139&amp;G139</f>
        <v>00020235250050000151</v>
      </c>
    </row>
    <row r="140" spans="1:12" ht="22.5">
      <c r="A140" s="100" t="s">
        <v>673</v>
      </c>
      <c r="B140" s="101" t="s">
        <v>15</v>
      </c>
      <c r="C140" s="102" t="s">
        <v>80</v>
      </c>
      <c r="D140" s="189" t="s">
        <v>674</v>
      </c>
      <c r="E140" s="214"/>
      <c r="F140" s="214"/>
      <c r="G140" s="215"/>
      <c r="H140" s="97">
        <v>5514000</v>
      </c>
      <c r="I140" s="103">
        <v>1444700</v>
      </c>
      <c r="J140" s="104">
        <v>4069300</v>
      </c>
      <c r="K140" s="119" t="str">
        <f t="shared" si="3"/>
        <v>00020235930000000151</v>
      </c>
      <c r="L140" s="106" t="s">
        <v>675</v>
      </c>
    </row>
    <row r="141" spans="1:12" s="85" customFormat="1" ht="33.75">
      <c r="A141" s="80" t="s">
        <v>676</v>
      </c>
      <c r="B141" s="79" t="s">
        <v>15</v>
      </c>
      <c r="C141" s="122" t="s">
        <v>80</v>
      </c>
      <c r="D141" s="162" t="s">
        <v>677</v>
      </c>
      <c r="E141" s="163"/>
      <c r="F141" s="163"/>
      <c r="G141" s="152"/>
      <c r="H141" s="81">
        <v>5514000</v>
      </c>
      <c r="I141" s="82">
        <v>1444700</v>
      </c>
      <c r="J141" s="83">
        <f>IF(IF(H141="",0,H141)=0,0,(IF(H141&gt;0,IF(I141&gt;H141,0,H141-I141),IF(I141&gt;H141,H141-I141,0))))</f>
        <v>4069300</v>
      </c>
      <c r="K141" s="120" t="str">
        <f t="shared" si="3"/>
        <v>00020235930050000151</v>
      </c>
      <c r="L141" s="84" t="str">
        <f>C141&amp;D141&amp;G141</f>
        <v>00020235930050000151</v>
      </c>
    </row>
    <row r="142" spans="1:12" ht="12.75">
      <c r="A142" s="100" t="s">
        <v>678</v>
      </c>
      <c r="B142" s="101" t="s">
        <v>15</v>
      </c>
      <c r="C142" s="102" t="s">
        <v>80</v>
      </c>
      <c r="D142" s="189" t="s">
        <v>679</v>
      </c>
      <c r="E142" s="214"/>
      <c r="F142" s="214"/>
      <c r="G142" s="215"/>
      <c r="H142" s="97">
        <v>861900</v>
      </c>
      <c r="I142" s="103">
        <v>224000</v>
      </c>
      <c r="J142" s="104">
        <v>637900</v>
      </c>
      <c r="K142" s="119" t="str">
        <f t="shared" si="3"/>
        <v>00020239999000000151</v>
      </c>
      <c r="L142" s="106" t="s">
        <v>680</v>
      </c>
    </row>
    <row r="143" spans="1:12" s="85" customFormat="1" ht="12.75">
      <c r="A143" s="80" t="s">
        <v>681</v>
      </c>
      <c r="B143" s="79" t="s">
        <v>15</v>
      </c>
      <c r="C143" s="122" t="s">
        <v>80</v>
      </c>
      <c r="D143" s="162" t="s">
        <v>682</v>
      </c>
      <c r="E143" s="163"/>
      <c r="F143" s="163"/>
      <c r="G143" s="152"/>
      <c r="H143" s="81">
        <v>861900</v>
      </c>
      <c r="I143" s="82">
        <v>224000</v>
      </c>
      <c r="J143" s="83">
        <f>IF(IF(H143="",0,H143)=0,0,(IF(H143&gt;0,IF(I143&gt;H143,0,H143-I143),IF(I143&gt;H143,H143-I143,0))))</f>
        <v>637900</v>
      </c>
      <c r="K143" s="120" t="str">
        <f t="shared" si="3"/>
        <v>00020239999050000151</v>
      </c>
      <c r="L143" s="84" t="str">
        <f>C143&amp;D143&amp;G143</f>
        <v>00020239999050000151</v>
      </c>
    </row>
    <row r="144" spans="1:12" ht="12.75">
      <c r="A144" s="100" t="s">
        <v>683</v>
      </c>
      <c r="B144" s="101" t="s">
        <v>15</v>
      </c>
      <c r="C144" s="102" t="s">
        <v>80</v>
      </c>
      <c r="D144" s="189" t="s">
        <v>684</v>
      </c>
      <c r="E144" s="214"/>
      <c r="F144" s="214"/>
      <c r="G144" s="215"/>
      <c r="H144" s="97">
        <v>7557218</v>
      </c>
      <c r="I144" s="103">
        <v>4434516</v>
      </c>
      <c r="J144" s="104">
        <v>3122702</v>
      </c>
      <c r="K144" s="119" t="str">
        <f t="shared" si="3"/>
        <v>00020240000000000151</v>
      </c>
      <c r="L144" s="106" t="s">
        <v>685</v>
      </c>
    </row>
    <row r="145" spans="1:12" ht="45">
      <c r="A145" s="100" t="s">
        <v>686</v>
      </c>
      <c r="B145" s="101" t="s">
        <v>15</v>
      </c>
      <c r="C145" s="102" t="s">
        <v>80</v>
      </c>
      <c r="D145" s="189" t="s">
        <v>687</v>
      </c>
      <c r="E145" s="214"/>
      <c r="F145" s="214"/>
      <c r="G145" s="215"/>
      <c r="H145" s="97">
        <v>1105818</v>
      </c>
      <c r="I145" s="103">
        <v>263216</v>
      </c>
      <c r="J145" s="104">
        <v>842602</v>
      </c>
      <c r="K145" s="119" t="str">
        <f aca="true" t="shared" si="4" ref="K145:K154">C145&amp;D145&amp;G145</f>
        <v>00020240014000000151</v>
      </c>
      <c r="L145" s="106" t="s">
        <v>688</v>
      </c>
    </row>
    <row r="146" spans="1:12" s="85" customFormat="1" ht="56.25">
      <c r="A146" s="80" t="s">
        <v>689</v>
      </c>
      <c r="B146" s="79" t="s">
        <v>15</v>
      </c>
      <c r="C146" s="122" t="s">
        <v>80</v>
      </c>
      <c r="D146" s="162" t="s">
        <v>690</v>
      </c>
      <c r="E146" s="163"/>
      <c r="F146" s="163"/>
      <c r="G146" s="152"/>
      <c r="H146" s="81">
        <v>1105818</v>
      </c>
      <c r="I146" s="82">
        <v>263216</v>
      </c>
      <c r="J146" s="83">
        <f>IF(IF(H146="",0,H146)=0,0,(IF(H146&gt;0,IF(I146&gt;H146,0,H146-I146),IF(I146&gt;H146,H146-I146,0))))</f>
        <v>842602</v>
      </c>
      <c r="K146" s="120" t="str">
        <f t="shared" si="4"/>
        <v>00020240014050000151</v>
      </c>
      <c r="L146" s="84" t="str">
        <f>C146&amp;D146&amp;G146</f>
        <v>00020240014050000151</v>
      </c>
    </row>
    <row r="147" spans="1:12" ht="22.5">
      <c r="A147" s="100" t="s">
        <v>691</v>
      </c>
      <c r="B147" s="101" t="s">
        <v>15</v>
      </c>
      <c r="C147" s="102" t="s">
        <v>80</v>
      </c>
      <c r="D147" s="189" t="s">
        <v>692</v>
      </c>
      <c r="E147" s="214"/>
      <c r="F147" s="214"/>
      <c r="G147" s="215"/>
      <c r="H147" s="97">
        <v>6451400</v>
      </c>
      <c r="I147" s="103">
        <v>4171300</v>
      </c>
      <c r="J147" s="104">
        <v>2280100</v>
      </c>
      <c r="K147" s="119" t="str">
        <f t="shared" si="4"/>
        <v>00020249999000000151</v>
      </c>
      <c r="L147" s="106" t="s">
        <v>693</v>
      </c>
    </row>
    <row r="148" spans="1:12" s="85" customFormat="1" ht="22.5">
      <c r="A148" s="80" t="s">
        <v>694</v>
      </c>
      <c r="B148" s="79" t="s">
        <v>15</v>
      </c>
      <c r="C148" s="122" t="s">
        <v>80</v>
      </c>
      <c r="D148" s="162" t="s">
        <v>695</v>
      </c>
      <c r="E148" s="163"/>
      <c r="F148" s="163"/>
      <c r="G148" s="152"/>
      <c r="H148" s="81">
        <v>6451400</v>
      </c>
      <c r="I148" s="82">
        <v>4171300</v>
      </c>
      <c r="J148" s="83">
        <f>IF(IF(H148="",0,H148)=0,0,(IF(H148&gt;0,IF(I148&gt;H148,0,H148-I148),IF(I148&gt;H148,H148-I148,0))))</f>
        <v>2280100</v>
      </c>
      <c r="K148" s="120" t="str">
        <f t="shared" si="4"/>
        <v>00020249999050000151</v>
      </c>
      <c r="L148" s="84" t="str">
        <f>C148&amp;D148&amp;G148</f>
        <v>00020249999050000151</v>
      </c>
    </row>
    <row r="149" spans="1:12" ht="12.75">
      <c r="A149" s="100" t="s">
        <v>696</v>
      </c>
      <c r="B149" s="101" t="s">
        <v>15</v>
      </c>
      <c r="C149" s="102" t="s">
        <v>80</v>
      </c>
      <c r="D149" s="189" t="s">
        <v>697</v>
      </c>
      <c r="E149" s="214"/>
      <c r="F149" s="214"/>
      <c r="G149" s="215"/>
      <c r="H149" s="97">
        <v>217000</v>
      </c>
      <c r="I149" s="103">
        <v>70000</v>
      </c>
      <c r="J149" s="104">
        <v>147000</v>
      </c>
      <c r="K149" s="119" t="str">
        <f t="shared" si="4"/>
        <v>00020700000000000000</v>
      </c>
      <c r="L149" s="106" t="s">
        <v>698</v>
      </c>
    </row>
    <row r="150" spans="1:12" ht="22.5">
      <c r="A150" s="100" t="s">
        <v>699</v>
      </c>
      <c r="B150" s="101" t="s">
        <v>15</v>
      </c>
      <c r="C150" s="102" t="s">
        <v>80</v>
      </c>
      <c r="D150" s="189" t="s">
        <v>700</v>
      </c>
      <c r="E150" s="214"/>
      <c r="F150" s="214"/>
      <c r="G150" s="215"/>
      <c r="H150" s="97">
        <v>217000</v>
      </c>
      <c r="I150" s="103">
        <v>70000</v>
      </c>
      <c r="J150" s="104">
        <v>147000</v>
      </c>
      <c r="K150" s="119" t="str">
        <f t="shared" si="4"/>
        <v>00020705000050000180</v>
      </c>
      <c r="L150" s="106" t="s">
        <v>701</v>
      </c>
    </row>
    <row r="151" spans="1:12" s="85" customFormat="1" ht="22.5">
      <c r="A151" s="80" t="s">
        <v>699</v>
      </c>
      <c r="B151" s="79" t="s">
        <v>15</v>
      </c>
      <c r="C151" s="122" t="s">
        <v>80</v>
      </c>
      <c r="D151" s="162" t="s">
        <v>702</v>
      </c>
      <c r="E151" s="163"/>
      <c r="F151" s="163"/>
      <c r="G151" s="152"/>
      <c r="H151" s="81">
        <v>217000</v>
      </c>
      <c r="I151" s="82">
        <v>70000</v>
      </c>
      <c r="J151" s="83">
        <f>IF(IF(H151="",0,H151)=0,0,(IF(H151&gt;0,IF(I151&gt;H151,0,H151-I151),IF(I151&gt;H151,H151-I151,0))))</f>
        <v>147000</v>
      </c>
      <c r="K151" s="120" t="str">
        <f t="shared" si="4"/>
        <v>00020705030050000180</v>
      </c>
      <c r="L151" s="84" t="str">
        <f>C151&amp;D151&amp;G151</f>
        <v>00020705030050000180</v>
      </c>
    </row>
    <row r="152" spans="1:12" ht="33.75">
      <c r="A152" s="100" t="s">
        <v>703</v>
      </c>
      <c r="B152" s="101" t="s">
        <v>15</v>
      </c>
      <c r="C152" s="102" t="s">
        <v>80</v>
      </c>
      <c r="D152" s="189" t="s">
        <v>704</v>
      </c>
      <c r="E152" s="214"/>
      <c r="F152" s="214"/>
      <c r="G152" s="215"/>
      <c r="H152" s="97">
        <v>0</v>
      </c>
      <c r="I152" s="103">
        <v>-850791.37</v>
      </c>
      <c r="J152" s="104">
        <v>0</v>
      </c>
      <c r="K152" s="119" t="str">
        <f t="shared" si="4"/>
        <v>00021900000000000000</v>
      </c>
      <c r="L152" s="106" t="s">
        <v>705</v>
      </c>
    </row>
    <row r="153" spans="1:12" ht="45">
      <c r="A153" s="100" t="s">
        <v>706</v>
      </c>
      <c r="B153" s="101" t="s">
        <v>15</v>
      </c>
      <c r="C153" s="102" t="s">
        <v>80</v>
      </c>
      <c r="D153" s="189" t="s">
        <v>707</v>
      </c>
      <c r="E153" s="214"/>
      <c r="F153" s="214"/>
      <c r="G153" s="215"/>
      <c r="H153" s="97">
        <v>0</v>
      </c>
      <c r="I153" s="103">
        <v>-850791.37</v>
      </c>
      <c r="J153" s="104">
        <v>0</v>
      </c>
      <c r="K153" s="119" t="str">
        <f t="shared" si="4"/>
        <v>00021900000050000151</v>
      </c>
      <c r="L153" s="106" t="s">
        <v>708</v>
      </c>
    </row>
    <row r="154" spans="1:12" s="85" customFormat="1" ht="45">
      <c r="A154" s="80" t="s">
        <v>709</v>
      </c>
      <c r="B154" s="79" t="s">
        <v>15</v>
      </c>
      <c r="C154" s="122" t="s">
        <v>80</v>
      </c>
      <c r="D154" s="162" t="s">
        <v>710</v>
      </c>
      <c r="E154" s="163"/>
      <c r="F154" s="163"/>
      <c r="G154" s="152"/>
      <c r="H154" s="81">
        <v>0</v>
      </c>
      <c r="I154" s="82">
        <v>-850791.37</v>
      </c>
      <c r="J154" s="83">
        <f>IF(IF(H154="",0,H154)=0,0,(IF(H154&gt;0,IF(I154&gt;H154,0,H154-I154),IF(I154&gt;H154,H154-I154,0))))</f>
        <v>0</v>
      </c>
      <c r="K154" s="120" t="str">
        <f t="shared" si="4"/>
        <v>00021960010050000151</v>
      </c>
      <c r="L154" s="84" t="str">
        <f>C154&amp;D154&amp;G154</f>
        <v>00021960010050000151</v>
      </c>
    </row>
    <row r="155" spans="1:11" ht="3.75" customHeight="1" hidden="1" thickBot="1">
      <c r="A155" s="15"/>
      <c r="B155" s="27"/>
      <c r="C155" s="19"/>
      <c r="D155" s="28"/>
      <c r="E155" s="28"/>
      <c r="F155" s="28"/>
      <c r="G155" s="28"/>
      <c r="H155" s="36"/>
      <c r="I155" s="37"/>
      <c r="J155" s="51"/>
      <c r="K155" s="116"/>
    </row>
    <row r="156" spans="1:11" ht="12.75">
      <c r="A156" s="20"/>
      <c r="B156" s="21"/>
      <c r="C156" s="22"/>
      <c r="D156" s="22"/>
      <c r="E156" s="22"/>
      <c r="F156" s="22"/>
      <c r="G156" s="22"/>
      <c r="H156" s="23"/>
      <c r="I156" s="23"/>
      <c r="J156" s="22"/>
      <c r="K156" s="22"/>
    </row>
    <row r="157" spans="1:11" ht="12.75" customHeight="1">
      <c r="A157" s="198" t="s">
        <v>33</v>
      </c>
      <c r="B157" s="198"/>
      <c r="C157" s="198"/>
      <c r="D157" s="198"/>
      <c r="E157" s="198"/>
      <c r="F157" s="198"/>
      <c r="G157" s="198"/>
      <c r="H157" s="198"/>
      <c r="I157" s="198"/>
      <c r="J157" s="198"/>
      <c r="K157" s="113"/>
    </row>
    <row r="158" spans="1:11" ht="12.75">
      <c r="A158" s="8"/>
      <c r="B158" s="8"/>
      <c r="C158" s="9"/>
      <c r="D158" s="9"/>
      <c r="E158" s="9"/>
      <c r="F158" s="9"/>
      <c r="G158" s="9"/>
      <c r="H158" s="10"/>
      <c r="I158" s="10"/>
      <c r="J158" s="33" t="s">
        <v>29</v>
      </c>
      <c r="K158" s="33"/>
    </row>
    <row r="159" spans="1:11" ht="12.75" customHeight="1">
      <c r="A159" s="174" t="s">
        <v>47</v>
      </c>
      <c r="B159" s="174" t="s">
        <v>48</v>
      </c>
      <c r="C159" s="180" t="s">
        <v>52</v>
      </c>
      <c r="D159" s="181"/>
      <c r="E159" s="181"/>
      <c r="F159" s="181"/>
      <c r="G159" s="182"/>
      <c r="H159" s="174" t="s">
        <v>50</v>
      </c>
      <c r="I159" s="174" t="s">
        <v>32</v>
      </c>
      <c r="J159" s="174" t="s">
        <v>51</v>
      </c>
      <c r="K159" s="114"/>
    </row>
    <row r="160" spans="1:11" ht="12.75">
      <c r="A160" s="175"/>
      <c r="B160" s="175"/>
      <c r="C160" s="183"/>
      <c r="D160" s="184"/>
      <c r="E160" s="184"/>
      <c r="F160" s="184"/>
      <c r="G160" s="185"/>
      <c r="H160" s="175"/>
      <c r="I160" s="175"/>
      <c r="J160" s="175"/>
      <c r="K160" s="114"/>
    </row>
    <row r="161" spans="1:11" ht="12.75">
      <c r="A161" s="176"/>
      <c r="B161" s="176"/>
      <c r="C161" s="186"/>
      <c r="D161" s="187"/>
      <c r="E161" s="187"/>
      <c r="F161" s="187"/>
      <c r="G161" s="188"/>
      <c r="H161" s="176"/>
      <c r="I161" s="176"/>
      <c r="J161" s="176"/>
      <c r="K161" s="114"/>
    </row>
    <row r="162" spans="1:11" ht="13.5" thickBot="1">
      <c r="A162" s="70">
        <v>1</v>
      </c>
      <c r="B162" s="12">
        <v>2</v>
      </c>
      <c r="C162" s="195">
        <v>3</v>
      </c>
      <c r="D162" s="196"/>
      <c r="E162" s="196"/>
      <c r="F162" s="196"/>
      <c r="G162" s="197"/>
      <c r="H162" s="13" t="s">
        <v>11</v>
      </c>
      <c r="I162" s="13" t="s">
        <v>34</v>
      </c>
      <c r="J162" s="13" t="s">
        <v>35</v>
      </c>
      <c r="K162" s="115"/>
    </row>
    <row r="163" spans="1:10" ht="12.75">
      <c r="A163" s="71" t="s">
        <v>14</v>
      </c>
      <c r="B163" s="38" t="s">
        <v>16</v>
      </c>
      <c r="C163" s="177" t="s">
        <v>26</v>
      </c>
      <c r="D163" s="178"/>
      <c r="E163" s="178"/>
      <c r="F163" s="178"/>
      <c r="G163" s="179"/>
      <c r="H163" s="52">
        <v>1279744634</v>
      </c>
      <c r="I163" s="52">
        <v>285001279.53</v>
      </c>
      <c r="J163" s="105">
        <v>994743354.47</v>
      </c>
    </row>
    <row r="164" spans="1:10" ht="12.75" customHeight="1">
      <c r="A164" s="73" t="s">
        <v>13</v>
      </c>
      <c r="B164" s="50"/>
      <c r="C164" s="148"/>
      <c r="D164" s="149"/>
      <c r="E164" s="149"/>
      <c r="F164" s="149"/>
      <c r="G164" s="150"/>
      <c r="H164" s="59"/>
      <c r="I164" s="60"/>
      <c r="J164" s="61"/>
    </row>
    <row r="165" spans="1:12" ht="12.75">
      <c r="A165" s="100" t="s">
        <v>148</v>
      </c>
      <c r="B165" s="101" t="s">
        <v>16</v>
      </c>
      <c r="C165" s="102" t="s">
        <v>80</v>
      </c>
      <c r="D165" s="125" t="s">
        <v>150</v>
      </c>
      <c r="E165" s="189" t="s">
        <v>149</v>
      </c>
      <c r="F165" s="190"/>
      <c r="G165" s="130" t="s">
        <v>80</v>
      </c>
      <c r="H165" s="97">
        <v>74029750.38</v>
      </c>
      <c r="I165" s="103">
        <v>17241765.73</v>
      </c>
      <c r="J165" s="104">
        <v>56787984.65</v>
      </c>
      <c r="K165" s="119" t="str">
        <f aca="true" t="shared" si="5" ref="K165:K204">C165&amp;D165&amp;E165&amp;F165&amp;G165</f>
        <v>00001000000000000000</v>
      </c>
      <c r="L165" s="107" t="s">
        <v>104</v>
      </c>
    </row>
    <row r="166" spans="1:12" ht="22.5">
      <c r="A166" s="100" t="s">
        <v>151</v>
      </c>
      <c r="B166" s="101" t="s">
        <v>16</v>
      </c>
      <c r="C166" s="102" t="s">
        <v>80</v>
      </c>
      <c r="D166" s="125" t="s">
        <v>153</v>
      </c>
      <c r="E166" s="189" t="s">
        <v>149</v>
      </c>
      <c r="F166" s="190"/>
      <c r="G166" s="130" t="s">
        <v>80</v>
      </c>
      <c r="H166" s="97">
        <v>2141437</v>
      </c>
      <c r="I166" s="103">
        <v>649479.59</v>
      </c>
      <c r="J166" s="104">
        <v>1491957.41</v>
      </c>
      <c r="K166" s="119" t="str">
        <f t="shared" si="5"/>
        <v>00001020000000000000</v>
      </c>
      <c r="L166" s="107" t="s">
        <v>152</v>
      </c>
    </row>
    <row r="167" spans="1:12" ht="12.75">
      <c r="A167" s="100" t="s">
        <v>154</v>
      </c>
      <c r="B167" s="101" t="s">
        <v>16</v>
      </c>
      <c r="C167" s="102" t="s">
        <v>80</v>
      </c>
      <c r="D167" s="125" t="s">
        <v>153</v>
      </c>
      <c r="E167" s="189" t="s">
        <v>156</v>
      </c>
      <c r="F167" s="190"/>
      <c r="G167" s="130" t="s">
        <v>80</v>
      </c>
      <c r="H167" s="97">
        <v>2141437</v>
      </c>
      <c r="I167" s="103">
        <v>649479.59</v>
      </c>
      <c r="J167" s="104">
        <v>1491957.41</v>
      </c>
      <c r="K167" s="119" t="str">
        <f t="shared" si="5"/>
        <v>00001029510001000000</v>
      </c>
      <c r="L167" s="107" t="s">
        <v>155</v>
      </c>
    </row>
    <row r="168" spans="1:12" s="85" customFormat="1" ht="22.5">
      <c r="A168" s="80" t="s">
        <v>157</v>
      </c>
      <c r="B168" s="79" t="s">
        <v>16</v>
      </c>
      <c r="C168" s="122" t="s">
        <v>80</v>
      </c>
      <c r="D168" s="126" t="s">
        <v>153</v>
      </c>
      <c r="E168" s="162" t="s">
        <v>156</v>
      </c>
      <c r="F168" s="191"/>
      <c r="G168" s="123" t="s">
        <v>158</v>
      </c>
      <c r="H168" s="81">
        <v>1613930</v>
      </c>
      <c r="I168" s="82">
        <v>375490</v>
      </c>
      <c r="J168" s="83">
        <f>IF(IF(H168="",0,H168)=0,0,(IF(H168&gt;0,IF(I168&gt;H168,0,H168-I168),IF(I168&gt;H168,H168-I168,0))))</f>
        <v>1238440</v>
      </c>
      <c r="K168" s="119" t="str">
        <f t="shared" si="5"/>
        <v>00001029510001000121</v>
      </c>
      <c r="L168" s="84" t="str">
        <f>C168&amp;D168&amp;E168&amp;F168&amp;G168</f>
        <v>00001029510001000121</v>
      </c>
    </row>
    <row r="169" spans="1:12" s="85" customFormat="1" ht="33.75">
      <c r="A169" s="80" t="s">
        <v>159</v>
      </c>
      <c r="B169" s="79" t="s">
        <v>16</v>
      </c>
      <c r="C169" s="122" t="s">
        <v>80</v>
      </c>
      <c r="D169" s="126" t="s">
        <v>153</v>
      </c>
      <c r="E169" s="162" t="s">
        <v>156</v>
      </c>
      <c r="F169" s="191"/>
      <c r="G169" s="123" t="s">
        <v>160</v>
      </c>
      <c r="H169" s="81">
        <v>40100</v>
      </c>
      <c r="I169" s="82">
        <v>0</v>
      </c>
      <c r="J169" s="83">
        <f>IF(IF(H169="",0,H169)=0,0,(IF(H169&gt;0,IF(I169&gt;H169,0,H169-I169),IF(I169&gt;H169,H169-I169,0))))</f>
        <v>40100</v>
      </c>
      <c r="K169" s="119" t="str">
        <f t="shared" si="5"/>
        <v>00001029510001000122</v>
      </c>
      <c r="L169" s="84" t="str">
        <f>C169&amp;D169&amp;E169&amp;F169&amp;G169</f>
        <v>00001029510001000122</v>
      </c>
    </row>
    <row r="170" spans="1:12" s="85" customFormat="1" ht="33.75">
      <c r="A170" s="80" t="s">
        <v>161</v>
      </c>
      <c r="B170" s="79" t="s">
        <v>16</v>
      </c>
      <c r="C170" s="122" t="s">
        <v>80</v>
      </c>
      <c r="D170" s="126" t="s">
        <v>153</v>
      </c>
      <c r="E170" s="162" t="s">
        <v>156</v>
      </c>
      <c r="F170" s="191"/>
      <c r="G170" s="123" t="s">
        <v>162</v>
      </c>
      <c r="H170" s="81">
        <v>487407</v>
      </c>
      <c r="I170" s="82">
        <v>273989.59</v>
      </c>
      <c r="J170" s="83">
        <f>IF(IF(H170="",0,H170)=0,0,(IF(H170&gt;0,IF(I170&gt;H170,0,H170-I170),IF(I170&gt;H170,H170-I170,0))))</f>
        <v>213417.41</v>
      </c>
      <c r="K170" s="119" t="str">
        <f t="shared" si="5"/>
        <v>00001029510001000129</v>
      </c>
      <c r="L170" s="84" t="str">
        <f>C170&amp;D170&amp;E170&amp;F170&amp;G170</f>
        <v>00001029510001000129</v>
      </c>
    </row>
    <row r="171" spans="1:12" ht="33.75">
      <c r="A171" s="100" t="s">
        <v>163</v>
      </c>
      <c r="B171" s="101" t="s">
        <v>16</v>
      </c>
      <c r="C171" s="102" t="s">
        <v>80</v>
      </c>
      <c r="D171" s="125" t="s">
        <v>165</v>
      </c>
      <c r="E171" s="189" t="s">
        <v>149</v>
      </c>
      <c r="F171" s="190"/>
      <c r="G171" s="130" t="s">
        <v>80</v>
      </c>
      <c r="H171" s="97">
        <v>1118268</v>
      </c>
      <c r="I171" s="103">
        <v>320207.94</v>
      </c>
      <c r="J171" s="104">
        <v>798060.06</v>
      </c>
      <c r="K171" s="119" t="str">
        <f t="shared" si="5"/>
        <v>00001030000000000000</v>
      </c>
      <c r="L171" s="107" t="s">
        <v>164</v>
      </c>
    </row>
    <row r="172" spans="1:12" ht="12.75">
      <c r="A172" s="100" t="s">
        <v>166</v>
      </c>
      <c r="B172" s="101" t="s">
        <v>16</v>
      </c>
      <c r="C172" s="102" t="s">
        <v>80</v>
      </c>
      <c r="D172" s="125" t="s">
        <v>165</v>
      </c>
      <c r="E172" s="189" t="s">
        <v>168</v>
      </c>
      <c r="F172" s="190"/>
      <c r="G172" s="130" t="s">
        <v>80</v>
      </c>
      <c r="H172" s="97">
        <v>1118268</v>
      </c>
      <c r="I172" s="103">
        <v>320207.94</v>
      </c>
      <c r="J172" s="104">
        <v>798060.06</v>
      </c>
      <c r="K172" s="119" t="str">
        <f t="shared" si="5"/>
        <v>00001039520001000000</v>
      </c>
      <c r="L172" s="107" t="s">
        <v>167</v>
      </c>
    </row>
    <row r="173" spans="1:12" s="85" customFormat="1" ht="22.5">
      <c r="A173" s="80" t="s">
        <v>157</v>
      </c>
      <c r="B173" s="79" t="s">
        <v>16</v>
      </c>
      <c r="C173" s="122" t="s">
        <v>80</v>
      </c>
      <c r="D173" s="126" t="s">
        <v>165</v>
      </c>
      <c r="E173" s="162" t="s">
        <v>168</v>
      </c>
      <c r="F173" s="191"/>
      <c r="G173" s="123" t="s">
        <v>158</v>
      </c>
      <c r="H173" s="81">
        <v>828086</v>
      </c>
      <c r="I173" s="82">
        <v>189819</v>
      </c>
      <c r="J173" s="83">
        <f>IF(IF(H173="",0,H173)=0,0,(IF(H173&gt;0,IF(I173&gt;H173,0,H173-I173),IF(I173&gt;H173,H173-I173,0))))</f>
        <v>638267</v>
      </c>
      <c r="K173" s="119" t="str">
        <f t="shared" si="5"/>
        <v>00001039520001000121</v>
      </c>
      <c r="L173" s="84" t="str">
        <f>C173&amp;D173&amp;E173&amp;F173&amp;G173</f>
        <v>00001039520001000121</v>
      </c>
    </row>
    <row r="174" spans="1:12" s="85" customFormat="1" ht="33.75">
      <c r="A174" s="80" t="s">
        <v>159</v>
      </c>
      <c r="B174" s="79" t="s">
        <v>16</v>
      </c>
      <c r="C174" s="122" t="s">
        <v>80</v>
      </c>
      <c r="D174" s="126" t="s">
        <v>165</v>
      </c>
      <c r="E174" s="162" t="s">
        <v>168</v>
      </c>
      <c r="F174" s="191"/>
      <c r="G174" s="123" t="s">
        <v>160</v>
      </c>
      <c r="H174" s="81">
        <v>40100</v>
      </c>
      <c r="I174" s="82">
        <v>0</v>
      </c>
      <c r="J174" s="83">
        <f>IF(IF(H174="",0,H174)=0,0,(IF(H174&gt;0,IF(I174&gt;H174,0,H174-I174),IF(I174&gt;H174,H174-I174,0))))</f>
        <v>40100</v>
      </c>
      <c r="K174" s="119" t="str">
        <f t="shared" si="5"/>
        <v>00001039520001000122</v>
      </c>
      <c r="L174" s="84" t="str">
        <f>C174&amp;D174&amp;E174&amp;F174&amp;G174</f>
        <v>00001039520001000122</v>
      </c>
    </row>
    <row r="175" spans="1:12" s="85" customFormat="1" ht="33.75">
      <c r="A175" s="80" t="s">
        <v>161</v>
      </c>
      <c r="B175" s="79" t="s">
        <v>16</v>
      </c>
      <c r="C175" s="122" t="s">
        <v>80</v>
      </c>
      <c r="D175" s="126" t="s">
        <v>165</v>
      </c>
      <c r="E175" s="162" t="s">
        <v>168</v>
      </c>
      <c r="F175" s="191"/>
      <c r="G175" s="123" t="s">
        <v>162</v>
      </c>
      <c r="H175" s="81">
        <v>250082</v>
      </c>
      <c r="I175" s="82">
        <v>130388.94</v>
      </c>
      <c r="J175" s="83">
        <f>IF(IF(H175="",0,H175)=0,0,(IF(H175&gt;0,IF(I175&gt;H175,0,H175-I175),IF(I175&gt;H175,H175-I175,0))))</f>
        <v>119693.06</v>
      </c>
      <c r="K175" s="119" t="str">
        <f t="shared" si="5"/>
        <v>00001039520001000129</v>
      </c>
      <c r="L175" s="84" t="str">
        <f>C175&amp;D175&amp;E175&amp;F175&amp;G175</f>
        <v>00001039520001000129</v>
      </c>
    </row>
    <row r="176" spans="1:12" ht="45">
      <c r="A176" s="100" t="s">
        <v>169</v>
      </c>
      <c r="B176" s="101" t="s">
        <v>16</v>
      </c>
      <c r="C176" s="102" t="s">
        <v>80</v>
      </c>
      <c r="D176" s="125" t="s">
        <v>171</v>
      </c>
      <c r="E176" s="189" t="s">
        <v>149</v>
      </c>
      <c r="F176" s="190"/>
      <c r="G176" s="130" t="s">
        <v>80</v>
      </c>
      <c r="H176" s="97">
        <v>49983116</v>
      </c>
      <c r="I176" s="103">
        <v>12452298.6</v>
      </c>
      <c r="J176" s="104">
        <v>37530817.4</v>
      </c>
      <c r="K176" s="119" t="str">
        <f t="shared" si="5"/>
        <v>00001040000000000000</v>
      </c>
      <c r="L176" s="107" t="s">
        <v>170</v>
      </c>
    </row>
    <row r="177" spans="1:12" ht="33.75">
      <c r="A177" s="100" t="s">
        <v>172</v>
      </c>
      <c r="B177" s="101" t="s">
        <v>16</v>
      </c>
      <c r="C177" s="102" t="s">
        <v>80</v>
      </c>
      <c r="D177" s="125" t="s">
        <v>171</v>
      </c>
      <c r="E177" s="189" t="s">
        <v>174</v>
      </c>
      <c r="F177" s="190"/>
      <c r="G177" s="130" t="s">
        <v>80</v>
      </c>
      <c r="H177" s="97">
        <v>67018</v>
      </c>
      <c r="I177" s="103">
        <v>0</v>
      </c>
      <c r="J177" s="104">
        <v>67018</v>
      </c>
      <c r="K177" s="119" t="str">
        <f t="shared" si="5"/>
        <v>00001049000000000000</v>
      </c>
      <c r="L177" s="107" t="s">
        <v>173</v>
      </c>
    </row>
    <row r="178" spans="1:12" ht="45">
      <c r="A178" s="100" t="s">
        <v>175</v>
      </c>
      <c r="B178" s="101" t="s">
        <v>16</v>
      </c>
      <c r="C178" s="102" t="s">
        <v>80</v>
      </c>
      <c r="D178" s="125" t="s">
        <v>171</v>
      </c>
      <c r="E178" s="189" t="s">
        <v>177</v>
      </c>
      <c r="F178" s="190"/>
      <c r="G178" s="130" t="s">
        <v>80</v>
      </c>
      <c r="H178" s="97">
        <v>67018</v>
      </c>
      <c r="I178" s="103">
        <v>0</v>
      </c>
      <c r="J178" s="104">
        <v>67018</v>
      </c>
      <c r="K178" s="119" t="str">
        <f t="shared" si="5"/>
        <v>00001049000081040000</v>
      </c>
      <c r="L178" s="107" t="s">
        <v>176</v>
      </c>
    </row>
    <row r="179" spans="1:12" s="85" customFormat="1" ht="22.5">
      <c r="A179" s="80" t="s">
        <v>157</v>
      </c>
      <c r="B179" s="79" t="s">
        <v>16</v>
      </c>
      <c r="C179" s="122" t="s">
        <v>80</v>
      </c>
      <c r="D179" s="126" t="s">
        <v>171</v>
      </c>
      <c r="E179" s="162" t="s">
        <v>177</v>
      </c>
      <c r="F179" s="191"/>
      <c r="G179" s="123" t="s">
        <v>158</v>
      </c>
      <c r="H179" s="81">
        <v>45136</v>
      </c>
      <c r="I179" s="82">
        <v>0</v>
      </c>
      <c r="J179" s="83">
        <f>IF(IF(H179="",0,H179)=0,0,(IF(H179&gt;0,IF(I179&gt;H179,0,H179-I179),IF(I179&gt;H179,H179-I179,0))))</f>
        <v>45136</v>
      </c>
      <c r="K179" s="119" t="str">
        <f t="shared" si="5"/>
        <v>00001049000081040121</v>
      </c>
      <c r="L179" s="84" t="str">
        <f>C179&amp;D179&amp;E179&amp;F179&amp;G179</f>
        <v>00001049000081040121</v>
      </c>
    </row>
    <row r="180" spans="1:12" s="85" customFormat="1" ht="33.75">
      <c r="A180" s="80" t="s">
        <v>159</v>
      </c>
      <c r="B180" s="79" t="s">
        <v>16</v>
      </c>
      <c r="C180" s="122" t="s">
        <v>80</v>
      </c>
      <c r="D180" s="126" t="s">
        <v>171</v>
      </c>
      <c r="E180" s="162" t="s">
        <v>177</v>
      </c>
      <c r="F180" s="191"/>
      <c r="G180" s="123" t="s">
        <v>160</v>
      </c>
      <c r="H180" s="81">
        <v>5614</v>
      </c>
      <c r="I180" s="82">
        <v>0</v>
      </c>
      <c r="J180" s="83">
        <f>IF(IF(H180="",0,H180)=0,0,(IF(H180&gt;0,IF(I180&gt;H180,0,H180-I180),IF(I180&gt;H180,H180-I180,0))))</f>
        <v>5614</v>
      </c>
      <c r="K180" s="119" t="str">
        <f t="shared" si="5"/>
        <v>00001049000081040122</v>
      </c>
      <c r="L180" s="84" t="str">
        <f>C180&amp;D180&amp;E180&amp;F180&amp;G180</f>
        <v>00001049000081040122</v>
      </c>
    </row>
    <row r="181" spans="1:12" s="85" customFormat="1" ht="33.75">
      <c r="A181" s="80" t="s">
        <v>161</v>
      </c>
      <c r="B181" s="79" t="s">
        <v>16</v>
      </c>
      <c r="C181" s="122" t="s">
        <v>80</v>
      </c>
      <c r="D181" s="126" t="s">
        <v>171</v>
      </c>
      <c r="E181" s="162" t="s">
        <v>177</v>
      </c>
      <c r="F181" s="191"/>
      <c r="G181" s="123" t="s">
        <v>162</v>
      </c>
      <c r="H181" s="81">
        <v>13468</v>
      </c>
      <c r="I181" s="82">
        <v>0</v>
      </c>
      <c r="J181" s="83">
        <f>IF(IF(H181="",0,H181)=0,0,(IF(H181&gt;0,IF(I181&gt;H181,0,H181-I181),IF(I181&gt;H181,H181-I181,0))))</f>
        <v>13468</v>
      </c>
      <c r="K181" s="119" t="str">
        <f t="shared" si="5"/>
        <v>00001049000081040129</v>
      </c>
      <c r="L181" s="84" t="str">
        <f>C181&amp;D181&amp;E181&amp;F181&amp;G181</f>
        <v>00001049000081040129</v>
      </c>
    </row>
    <row r="182" spans="1:12" s="85" customFormat="1" ht="12.75">
      <c r="A182" s="80" t="s">
        <v>178</v>
      </c>
      <c r="B182" s="79" t="s">
        <v>16</v>
      </c>
      <c r="C182" s="122" t="s">
        <v>80</v>
      </c>
      <c r="D182" s="126" t="s">
        <v>171</v>
      </c>
      <c r="E182" s="162" t="s">
        <v>177</v>
      </c>
      <c r="F182" s="191"/>
      <c r="G182" s="123" t="s">
        <v>179</v>
      </c>
      <c r="H182" s="81">
        <v>2800</v>
      </c>
      <c r="I182" s="82">
        <v>0</v>
      </c>
      <c r="J182" s="83">
        <f>IF(IF(H182="",0,H182)=0,0,(IF(H182&gt;0,IF(I182&gt;H182,0,H182-I182),IF(I182&gt;H182,H182-I182,0))))</f>
        <v>2800</v>
      </c>
      <c r="K182" s="119" t="str">
        <f t="shared" si="5"/>
        <v>00001049000081040244</v>
      </c>
      <c r="L182" s="84" t="str">
        <f>C182&amp;D182&amp;E182&amp;F182&amp;G182</f>
        <v>00001049000081040244</v>
      </c>
    </row>
    <row r="183" spans="1:12" ht="22.5">
      <c r="A183" s="100" t="s">
        <v>180</v>
      </c>
      <c r="B183" s="101" t="s">
        <v>16</v>
      </c>
      <c r="C183" s="102" t="s">
        <v>80</v>
      </c>
      <c r="D183" s="125" t="s">
        <v>171</v>
      </c>
      <c r="E183" s="189" t="s">
        <v>182</v>
      </c>
      <c r="F183" s="190"/>
      <c r="G183" s="130" t="s">
        <v>80</v>
      </c>
      <c r="H183" s="97">
        <v>7000</v>
      </c>
      <c r="I183" s="103">
        <v>0</v>
      </c>
      <c r="J183" s="104">
        <v>7000</v>
      </c>
      <c r="K183" s="119" t="str">
        <f t="shared" si="5"/>
        <v>00001049300000000000</v>
      </c>
      <c r="L183" s="107" t="s">
        <v>181</v>
      </c>
    </row>
    <row r="184" spans="1:12" ht="67.5">
      <c r="A184" s="100" t="s">
        <v>183</v>
      </c>
      <c r="B184" s="101" t="s">
        <v>16</v>
      </c>
      <c r="C184" s="102" t="s">
        <v>80</v>
      </c>
      <c r="D184" s="125" t="s">
        <v>171</v>
      </c>
      <c r="E184" s="189" t="s">
        <v>185</v>
      </c>
      <c r="F184" s="190"/>
      <c r="G184" s="130" t="s">
        <v>80</v>
      </c>
      <c r="H184" s="97">
        <v>7000</v>
      </c>
      <c r="I184" s="103">
        <v>0</v>
      </c>
      <c r="J184" s="104">
        <v>7000</v>
      </c>
      <c r="K184" s="119" t="str">
        <f t="shared" si="5"/>
        <v>00001049300070650000</v>
      </c>
      <c r="L184" s="107" t="s">
        <v>184</v>
      </c>
    </row>
    <row r="185" spans="1:12" s="85" customFormat="1" ht="12.75">
      <c r="A185" s="80" t="s">
        <v>178</v>
      </c>
      <c r="B185" s="79" t="s">
        <v>16</v>
      </c>
      <c r="C185" s="122" t="s">
        <v>80</v>
      </c>
      <c r="D185" s="126" t="s">
        <v>171</v>
      </c>
      <c r="E185" s="162" t="s">
        <v>185</v>
      </c>
      <c r="F185" s="191"/>
      <c r="G185" s="123" t="s">
        <v>179</v>
      </c>
      <c r="H185" s="81">
        <v>1000</v>
      </c>
      <c r="I185" s="82">
        <v>0</v>
      </c>
      <c r="J185" s="83">
        <f>IF(IF(H185="",0,H185)=0,0,(IF(H185&gt;0,IF(I185&gt;H185,0,H185-I185),IF(I185&gt;H185,H185-I185,0))))</f>
        <v>1000</v>
      </c>
      <c r="K185" s="119" t="str">
        <f t="shared" si="5"/>
        <v>00001049300070650244</v>
      </c>
      <c r="L185" s="84" t="str">
        <f>C185&amp;D185&amp;E185&amp;F185&amp;G185</f>
        <v>00001049300070650244</v>
      </c>
    </row>
    <row r="186" spans="1:12" s="85" customFormat="1" ht="12.75">
      <c r="A186" s="80" t="s">
        <v>186</v>
      </c>
      <c r="B186" s="79" t="s">
        <v>16</v>
      </c>
      <c r="C186" s="122" t="s">
        <v>80</v>
      </c>
      <c r="D186" s="126" t="s">
        <v>171</v>
      </c>
      <c r="E186" s="162" t="s">
        <v>185</v>
      </c>
      <c r="F186" s="191"/>
      <c r="G186" s="123" t="s">
        <v>187</v>
      </c>
      <c r="H186" s="81">
        <v>6000</v>
      </c>
      <c r="I186" s="82">
        <v>0</v>
      </c>
      <c r="J186" s="83">
        <f>IF(IF(H186="",0,H186)=0,0,(IF(H186&gt;0,IF(I186&gt;H186,0,H186-I186),IF(I186&gt;H186,H186-I186,0))))</f>
        <v>6000</v>
      </c>
      <c r="K186" s="119" t="str">
        <f t="shared" si="5"/>
        <v>00001049300070650530</v>
      </c>
      <c r="L186" s="84" t="str">
        <f>C186&amp;D186&amp;E186&amp;F186&amp;G186</f>
        <v>00001049300070650530</v>
      </c>
    </row>
    <row r="187" spans="1:12" ht="33.75">
      <c r="A187" s="100" t="s">
        <v>188</v>
      </c>
      <c r="B187" s="101" t="s">
        <v>16</v>
      </c>
      <c r="C187" s="102" t="s">
        <v>80</v>
      </c>
      <c r="D187" s="125" t="s">
        <v>171</v>
      </c>
      <c r="E187" s="189" t="s">
        <v>190</v>
      </c>
      <c r="F187" s="190"/>
      <c r="G187" s="130" t="s">
        <v>80</v>
      </c>
      <c r="H187" s="97">
        <v>49909098</v>
      </c>
      <c r="I187" s="103">
        <v>12452298.6</v>
      </c>
      <c r="J187" s="104">
        <v>37456799.4</v>
      </c>
      <c r="K187" s="119" t="str">
        <f t="shared" si="5"/>
        <v>00001049500000000000</v>
      </c>
      <c r="L187" s="107" t="s">
        <v>189</v>
      </c>
    </row>
    <row r="188" spans="1:12" ht="22.5">
      <c r="A188" s="100" t="s">
        <v>191</v>
      </c>
      <c r="B188" s="101" t="s">
        <v>16</v>
      </c>
      <c r="C188" s="102" t="s">
        <v>80</v>
      </c>
      <c r="D188" s="125" t="s">
        <v>171</v>
      </c>
      <c r="E188" s="189" t="s">
        <v>193</v>
      </c>
      <c r="F188" s="190"/>
      <c r="G188" s="130" t="s">
        <v>80</v>
      </c>
      <c r="H188" s="97">
        <v>46805098</v>
      </c>
      <c r="I188" s="103">
        <v>11590336.93</v>
      </c>
      <c r="J188" s="104">
        <v>35214761.07</v>
      </c>
      <c r="K188" s="119" t="str">
        <f t="shared" si="5"/>
        <v>00001049500001000000</v>
      </c>
      <c r="L188" s="107" t="s">
        <v>192</v>
      </c>
    </row>
    <row r="189" spans="1:12" s="85" customFormat="1" ht="22.5">
      <c r="A189" s="80" t="s">
        <v>157</v>
      </c>
      <c r="B189" s="79" t="s">
        <v>16</v>
      </c>
      <c r="C189" s="122" t="s">
        <v>80</v>
      </c>
      <c r="D189" s="126" t="s">
        <v>171</v>
      </c>
      <c r="E189" s="162" t="s">
        <v>193</v>
      </c>
      <c r="F189" s="191"/>
      <c r="G189" s="123" t="s">
        <v>158</v>
      </c>
      <c r="H189" s="81">
        <v>33500000</v>
      </c>
      <c r="I189" s="82">
        <v>8052386.93</v>
      </c>
      <c r="J189" s="83">
        <f aca="true" t="shared" si="6" ref="J189:J195">IF(IF(H189="",0,H189)=0,0,(IF(H189&gt;0,IF(I189&gt;H189,0,H189-I189),IF(I189&gt;H189,H189-I189,0))))</f>
        <v>25447613.07</v>
      </c>
      <c r="K189" s="119" t="str">
        <f t="shared" si="5"/>
        <v>00001049500001000121</v>
      </c>
      <c r="L189" s="84" t="str">
        <f aca="true" t="shared" si="7" ref="L189:L195">C189&amp;D189&amp;E189&amp;F189&amp;G189</f>
        <v>00001049500001000121</v>
      </c>
    </row>
    <row r="190" spans="1:12" s="85" customFormat="1" ht="33.75">
      <c r="A190" s="80" t="s">
        <v>159</v>
      </c>
      <c r="B190" s="79" t="s">
        <v>16</v>
      </c>
      <c r="C190" s="122" t="s">
        <v>80</v>
      </c>
      <c r="D190" s="126" t="s">
        <v>171</v>
      </c>
      <c r="E190" s="162" t="s">
        <v>193</v>
      </c>
      <c r="F190" s="191"/>
      <c r="G190" s="123" t="s">
        <v>160</v>
      </c>
      <c r="H190" s="81">
        <v>2258500</v>
      </c>
      <c r="I190" s="82">
        <v>699275.81</v>
      </c>
      <c r="J190" s="83">
        <f t="shared" si="6"/>
        <v>1559224.19</v>
      </c>
      <c r="K190" s="119" t="str">
        <f t="shared" si="5"/>
        <v>00001049500001000122</v>
      </c>
      <c r="L190" s="84" t="str">
        <f t="shared" si="7"/>
        <v>00001049500001000122</v>
      </c>
    </row>
    <row r="191" spans="1:12" s="85" customFormat="1" ht="33.75">
      <c r="A191" s="80" t="s">
        <v>161</v>
      </c>
      <c r="B191" s="79" t="s">
        <v>16</v>
      </c>
      <c r="C191" s="122" t="s">
        <v>80</v>
      </c>
      <c r="D191" s="126" t="s">
        <v>171</v>
      </c>
      <c r="E191" s="162" t="s">
        <v>193</v>
      </c>
      <c r="F191" s="191"/>
      <c r="G191" s="123" t="s">
        <v>162</v>
      </c>
      <c r="H191" s="81">
        <v>9155290</v>
      </c>
      <c r="I191" s="82">
        <v>2396026.39</v>
      </c>
      <c r="J191" s="83">
        <f t="shared" si="6"/>
        <v>6759263.61</v>
      </c>
      <c r="K191" s="119" t="str">
        <f t="shared" si="5"/>
        <v>00001049500001000129</v>
      </c>
      <c r="L191" s="84" t="str">
        <f t="shared" si="7"/>
        <v>00001049500001000129</v>
      </c>
    </row>
    <row r="192" spans="1:12" s="85" customFormat="1" ht="12.75">
      <c r="A192" s="80" t="s">
        <v>178</v>
      </c>
      <c r="B192" s="79" t="s">
        <v>16</v>
      </c>
      <c r="C192" s="122" t="s">
        <v>80</v>
      </c>
      <c r="D192" s="126" t="s">
        <v>171</v>
      </c>
      <c r="E192" s="162" t="s">
        <v>193</v>
      </c>
      <c r="F192" s="191"/>
      <c r="G192" s="123" t="s">
        <v>179</v>
      </c>
      <c r="H192" s="81">
        <v>1480308</v>
      </c>
      <c r="I192" s="82">
        <v>293253.6</v>
      </c>
      <c r="J192" s="83">
        <f t="shared" si="6"/>
        <v>1187054.4</v>
      </c>
      <c r="K192" s="119" t="str">
        <f t="shared" si="5"/>
        <v>00001049500001000244</v>
      </c>
      <c r="L192" s="84" t="str">
        <f t="shared" si="7"/>
        <v>00001049500001000244</v>
      </c>
    </row>
    <row r="193" spans="1:12" s="85" customFormat="1" ht="22.5">
      <c r="A193" s="80" t="s">
        <v>194</v>
      </c>
      <c r="B193" s="79" t="s">
        <v>16</v>
      </c>
      <c r="C193" s="122" t="s">
        <v>80</v>
      </c>
      <c r="D193" s="126" t="s">
        <v>171</v>
      </c>
      <c r="E193" s="162" t="s">
        <v>193</v>
      </c>
      <c r="F193" s="191"/>
      <c r="G193" s="123" t="s">
        <v>195</v>
      </c>
      <c r="H193" s="81">
        <v>8000</v>
      </c>
      <c r="I193" s="82">
        <v>0</v>
      </c>
      <c r="J193" s="83">
        <f t="shared" si="6"/>
        <v>8000</v>
      </c>
      <c r="K193" s="119" t="str">
        <f t="shared" si="5"/>
        <v>00001049500001000851</v>
      </c>
      <c r="L193" s="84" t="str">
        <f t="shared" si="7"/>
        <v>00001049500001000851</v>
      </c>
    </row>
    <row r="194" spans="1:12" s="85" customFormat="1" ht="12.75">
      <c r="A194" s="80" t="s">
        <v>196</v>
      </c>
      <c r="B194" s="79" t="s">
        <v>16</v>
      </c>
      <c r="C194" s="122" t="s">
        <v>80</v>
      </c>
      <c r="D194" s="126" t="s">
        <v>171</v>
      </c>
      <c r="E194" s="162" t="s">
        <v>193</v>
      </c>
      <c r="F194" s="191"/>
      <c r="G194" s="123" t="s">
        <v>197</v>
      </c>
      <c r="H194" s="81">
        <v>3000</v>
      </c>
      <c r="I194" s="82">
        <v>2013</v>
      </c>
      <c r="J194" s="83">
        <f t="shared" si="6"/>
        <v>987</v>
      </c>
      <c r="K194" s="119" t="str">
        <f t="shared" si="5"/>
        <v>00001049500001000852</v>
      </c>
      <c r="L194" s="84" t="str">
        <f t="shared" si="7"/>
        <v>00001049500001000852</v>
      </c>
    </row>
    <row r="195" spans="1:12" s="85" customFormat="1" ht="12.75">
      <c r="A195" s="80" t="s">
        <v>198</v>
      </c>
      <c r="B195" s="79" t="s">
        <v>16</v>
      </c>
      <c r="C195" s="122" t="s">
        <v>80</v>
      </c>
      <c r="D195" s="126" t="s">
        <v>171</v>
      </c>
      <c r="E195" s="162" t="s">
        <v>193</v>
      </c>
      <c r="F195" s="191"/>
      <c r="G195" s="123" t="s">
        <v>199</v>
      </c>
      <c r="H195" s="81">
        <v>400000</v>
      </c>
      <c r="I195" s="82">
        <v>147381.2</v>
      </c>
      <c r="J195" s="83">
        <f t="shared" si="6"/>
        <v>252618.8</v>
      </c>
      <c r="K195" s="119" t="str">
        <f t="shared" si="5"/>
        <v>00001049500001000853</v>
      </c>
      <c r="L195" s="84" t="str">
        <f t="shared" si="7"/>
        <v>00001049500001000853</v>
      </c>
    </row>
    <row r="196" spans="1:12" ht="33.75">
      <c r="A196" s="100" t="s">
        <v>200</v>
      </c>
      <c r="B196" s="101" t="s">
        <v>16</v>
      </c>
      <c r="C196" s="102" t="s">
        <v>80</v>
      </c>
      <c r="D196" s="125" t="s">
        <v>171</v>
      </c>
      <c r="E196" s="189" t="s">
        <v>202</v>
      </c>
      <c r="F196" s="190"/>
      <c r="G196" s="130" t="s">
        <v>80</v>
      </c>
      <c r="H196" s="97">
        <v>3104000</v>
      </c>
      <c r="I196" s="103">
        <v>861961.67</v>
      </c>
      <c r="J196" s="104">
        <v>2242038.33</v>
      </c>
      <c r="K196" s="119" t="str">
        <f t="shared" si="5"/>
        <v>00001049500070280000</v>
      </c>
      <c r="L196" s="107" t="s">
        <v>201</v>
      </c>
    </row>
    <row r="197" spans="1:12" s="85" customFormat="1" ht="22.5">
      <c r="A197" s="80" t="s">
        <v>157</v>
      </c>
      <c r="B197" s="79" t="s">
        <v>16</v>
      </c>
      <c r="C197" s="122" t="s">
        <v>80</v>
      </c>
      <c r="D197" s="126" t="s">
        <v>171</v>
      </c>
      <c r="E197" s="162" t="s">
        <v>202</v>
      </c>
      <c r="F197" s="191"/>
      <c r="G197" s="123" t="s">
        <v>158</v>
      </c>
      <c r="H197" s="81">
        <v>1870000</v>
      </c>
      <c r="I197" s="82">
        <v>572941.37</v>
      </c>
      <c r="J197" s="83">
        <f>IF(IF(H197="",0,H197)=0,0,(IF(H197&gt;0,IF(I197&gt;H197,0,H197-I197),IF(I197&gt;H197,H197-I197,0))))</f>
        <v>1297058.63</v>
      </c>
      <c r="K197" s="119" t="str">
        <f t="shared" si="5"/>
        <v>00001049500070280121</v>
      </c>
      <c r="L197" s="84" t="str">
        <f>C197&amp;D197&amp;E197&amp;F197&amp;G197</f>
        <v>00001049500070280121</v>
      </c>
    </row>
    <row r="198" spans="1:12" s="85" customFormat="1" ht="33.75">
      <c r="A198" s="80" t="s">
        <v>159</v>
      </c>
      <c r="B198" s="79" t="s">
        <v>16</v>
      </c>
      <c r="C198" s="122" t="s">
        <v>80</v>
      </c>
      <c r="D198" s="126" t="s">
        <v>171</v>
      </c>
      <c r="E198" s="162" t="s">
        <v>202</v>
      </c>
      <c r="F198" s="191"/>
      <c r="G198" s="123" t="s">
        <v>160</v>
      </c>
      <c r="H198" s="81">
        <v>40100</v>
      </c>
      <c r="I198" s="82">
        <v>0</v>
      </c>
      <c r="J198" s="83">
        <f>IF(IF(H198="",0,H198)=0,0,(IF(H198&gt;0,IF(I198&gt;H198,0,H198-I198),IF(I198&gt;H198,H198-I198,0))))</f>
        <v>40100</v>
      </c>
      <c r="K198" s="119" t="str">
        <f t="shared" si="5"/>
        <v>00001049500070280122</v>
      </c>
      <c r="L198" s="84" t="str">
        <f>C198&amp;D198&amp;E198&amp;F198&amp;G198</f>
        <v>00001049500070280122</v>
      </c>
    </row>
    <row r="199" spans="1:12" s="85" customFormat="1" ht="33.75">
      <c r="A199" s="80" t="s">
        <v>161</v>
      </c>
      <c r="B199" s="79" t="s">
        <v>16</v>
      </c>
      <c r="C199" s="122" t="s">
        <v>80</v>
      </c>
      <c r="D199" s="126" t="s">
        <v>171</v>
      </c>
      <c r="E199" s="162" t="s">
        <v>202</v>
      </c>
      <c r="F199" s="191"/>
      <c r="G199" s="123" t="s">
        <v>162</v>
      </c>
      <c r="H199" s="81">
        <v>596000</v>
      </c>
      <c r="I199" s="82">
        <v>171820.3</v>
      </c>
      <c r="J199" s="83">
        <f>IF(IF(H199="",0,H199)=0,0,(IF(H199&gt;0,IF(I199&gt;H199,0,H199-I199),IF(I199&gt;H199,H199-I199,0))))</f>
        <v>424179.7</v>
      </c>
      <c r="K199" s="119" t="str">
        <f t="shared" si="5"/>
        <v>00001049500070280129</v>
      </c>
      <c r="L199" s="84" t="str">
        <f>C199&amp;D199&amp;E199&amp;F199&amp;G199</f>
        <v>00001049500070280129</v>
      </c>
    </row>
    <row r="200" spans="1:12" s="85" customFormat="1" ht="12.75">
      <c r="A200" s="80" t="s">
        <v>178</v>
      </c>
      <c r="B200" s="79" t="s">
        <v>16</v>
      </c>
      <c r="C200" s="122" t="s">
        <v>80</v>
      </c>
      <c r="D200" s="126" t="s">
        <v>171</v>
      </c>
      <c r="E200" s="162" t="s">
        <v>202</v>
      </c>
      <c r="F200" s="191"/>
      <c r="G200" s="123" t="s">
        <v>179</v>
      </c>
      <c r="H200" s="81">
        <v>60000</v>
      </c>
      <c r="I200" s="82">
        <v>0</v>
      </c>
      <c r="J200" s="83">
        <f>IF(IF(H200="",0,H200)=0,0,(IF(H200&gt;0,IF(I200&gt;H200,0,H200-I200),IF(I200&gt;H200,H200-I200,0))))</f>
        <v>60000</v>
      </c>
      <c r="K200" s="119" t="str">
        <f t="shared" si="5"/>
        <v>00001049500070280244</v>
      </c>
      <c r="L200" s="84" t="str">
        <f>C200&amp;D200&amp;E200&amp;F200&amp;G200</f>
        <v>00001049500070280244</v>
      </c>
    </row>
    <row r="201" spans="1:12" s="85" customFormat="1" ht="12.75">
      <c r="A201" s="80" t="s">
        <v>186</v>
      </c>
      <c r="B201" s="79" t="s">
        <v>16</v>
      </c>
      <c r="C201" s="122" t="s">
        <v>80</v>
      </c>
      <c r="D201" s="126" t="s">
        <v>171</v>
      </c>
      <c r="E201" s="162" t="s">
        <v>202</v>
      </c>
      <c r="F201" s="191"/>
      <c r="G201" s="123" t="s">
        <v>187</v>
      </c>
      <c r="H201" s="81">
        <v>537900</v>
      </c>
      <c r="I201" s="82">
        <v>117200</v>
      </c>
      <c r="J201" s="83">
        <f>IF(IF(H201="",0,H201)=0,0,(IF(H201&gt;0,IF(I201&gt;H201,0,H201-I201),IF(I201&gt;H201,H201-I201,0))))</f>
        <v>420700</v>
      </c>
      <c r="K201" s="119" t="str">
        <f t="shared" si="5"/>
        <v>00001049500070280530</v>
      </c>
      <c r="L201" s="84" t="str">
        <f>C201&amp;D201&amp;E201&amp;F201&amp;G201</f>
        <v>00001049500070280530</v>
      </c>
    </row>
    <row r="202" spans="1:12" ht="12.75">
      <c r="A202" s="100" t="s">
        <v>203</v>
      </c>
      <c r="B202" s="101" t="s">
        <v>16</v>
      </c>
      <c r="C202" s="102" t="s">
        <v>80</v>
      </c>
      <c r="D202" s="125" t="s">
        <v>205</v>
      </c>
      <c r="E202" s="189" t="s">
        <v>149</v>
      </c>
      <c r="F202" s="190"/>
      <c r="G202" s="130" t="s">
        <v>80</v>
      </c>
      <c r="H202" s="97">
        <v>1669300</v>
      </c>
      <c r="I202" s="103">
        <v>38697.65</v>
      </c>
      <c r="J202" s="104">
        <v>1630602.35</v>
      </c>
      <c r="K202" s="119" t="str">
        <f t="shared" si="5"/>
        <v>00001050000000000000</v>
      </c>
      <c r="L202" s="107" t="s">
        <v>204</v>
      </c>
    </row>
    <row r="203" spans="1:12" ht="12.75">
      <c r="A203" s="100"/>
      <c r="B203" s="101" t="s">
        <v>16</v>
      </c>
      <c r="C203" s="102" t="s">
        <v>80</v>
      </c>
      <c r="D203" s="125" t="s">
        <v>205</v>
      </c>
      <c r="E203" s="189" t="s">
        <v>207</v>
      </c>
      <c r="F203" s="190"/>
      <c r="G203" s="130" t="s">
        <v>80</v>
      </c>
      <c r="H203" s="97">
        <v>1669300</v>
      </c>
      <c r="I203" s="103">
        <v>38697.65</v>
      </c>
      <c r="J203" s="104">
        <v>1630602.35</v>
      </c>
      <c r="K203" s="119" t="str">
        <f t="shared" si="5"/>
        <v>00001059300051200000</v>
      </c>
      <c r="L203" s="107" t="s">
        <v>206</v>
      </c>
    </row>
    <row r="204" spans="1:12" s="85" customFormat="1" ht="12.75">
      <c r="A204" s="80" t="s">
        <v>178</v>
      </c>
      <c r="B204" s="79" t="s">
        <v>16</v>
      </c>
      <c r="C204" s="122" t="s">
        <v>80</v>
      </c>
      <c r="D204" s="126" t="s">
        <v>205</v>
      </c>
      <c r="E204" s="162" t="s">
        <v>207</v>
      </c>
      <c r="F204" s="191"/>
      <c r="G204" s="123" t="s">
        <v>179</v>
      </c>
      <c r="H204" s="81">
        <v>1669300</v>
      </c>
      <c r="I204" s="82">
        <v>38697.65</v>
      </c>
      <c r="J204" s="83">
        <f>IF(IF(H204="",0,H204)=0,0,(IF(H204&gt;0,IF(I204&gt;H204,0,H204-I204),IF(I204&gt;H204,H204-I204,0))))</f>
        <v>1630602.35</v>
      </c>
      <c r="K204" s="119" t="str">
        <f t="shared" si="5"/>
        <v>00001059300051200244</v>
      </c>
      <c r="L204" s="84" t="str">
        <f>C204&amp;D204&amp;E204&amp;F204&amp;G204</f>
        <v>00001059300051200244</v>
      </c>
    </row>
    <row r="205" spans="1:12" ht="33.75">
      <c r="A205" s="100" t="s">
        <v>208</v>
      </c>
      <c r="B205" s="101" t="s">
        <v>16</v>
      </c>
      <c r="C205" s="102" t="s">
        <v>80</v>
      </c>
      <c r="D205" s="125" t="s">
        <v>210</v>
      </c>
      <c r="E205" s="189" t="s">
        <v>149</v>
      </c>
      <c r="F205" s="190"/>
      <c r="G205" s="130" t="s">
        <v>80</v>
      </c>
      <c r="H205" s="97">
        <v>11609797</v>
      </c>
      <c r="I205" s="103">
        <v>2784070.21</v>
      </c>
      <c r="J205" s="104">
        <v>8825726.79</v>
      </c>
      <c r="K205" s="119" t="str">
        <f aca="true" t="shared" si="8" ref="K205:K243">C205&amp;D205&amp;E205&amp;F205&amp;G205</f>
        <v>00001060000000000000</v>
      </c>
      <c r="L205" s="107" t="s">
        <v>209</v>
      </c>
    </row>
    <row r="206" spans="1:12" ht="33.75">
      <c r="A206" s="100" t="s">
        <v>172</v>
      </c>
      <c r="B206" s="101" t="s">
        <v>16</v>
      </c>
      <c r="C206" s="102" t="s">
        <v>80</v>
      </c>
      <c r="D206" s="125" t="s">
        <v>210</v>
      </c>
      <c r="E206" s="189" t="s">
        <v>174</v>
      </c>
      <c r="F206" s="190"/>
      <c r="G206" s="130" t="s">
        <v>80</v>
      </c>
      <c r="H206" s="97">
        <v>1038800</v>
      </c>
      <c r="I206" s="103">
        <v>101647.01</v>
      </c>
      <c r="J206" s="104">
        <v>937152.99</v>
      </c>
      <c r="K206" s="119" t="str">
        <f t="shared" si="8"/>
        <v>00001069000000000000</v>
      </c>
      <c r="L206" s="107" t="s">
        <v>211</v>
      </c>
    </row>
    <row r="207" spans="1:12" ht="22.5">
      <c r="A207" s="100" t="s">
        <v>212</v>
      </c>
      <c r="B207" s="101" t="s">
        <v>16</v>
      </c>
      <c r="C207" s="102" t="s">
        <v>80</v>
      </c>
      <c r="D207" s="125" t="s">
        <v>210</v>
      </c>
      <c r="E207" s="189" t="s">
        <v>214</v>
      </c>
      <c r="F207" s="190"/>
      <c r="G207" s="130" t="s">
        <v>80</v>
      </c>
      <c r="H207" s="97">
        <v>1038800</v>
      </c>
      <c r="I207" s="103">
        <v>101647.01</v>
      </c>
      <c r="J207" s="104">
        <v>937152.99</v>
      </c>
      <c r="K207" s="119" t="str">
        <f t="shared" si="8"/>
        <v>00001069000081020000</v>
      </c>
      <c r="L207" s="107" t="s">
        <v>213</v>
      </c>
    </row>
    <row r="208" spans="1:12" s="85" customFormat="1" ht="22.5">
      <c r="A208" s="80" t="s">
        <v>157</v>
      </c>
      <c r="B208" s="79" t="s">
        <v>16</v>
      </c>
      <c r="C208" s="122" t="s">
        <v>80</v>
      </c>
      <c r="D208" s="126" t="s">
        <v>210</v>
      </c>
      <c r="E208" s="162" t="s">
        <v>214</v>
      </c>
      <c r="F208" s="191"/>
      <c r="G208" s="123" t="s">
        <v>158</v>
      </c>
      <c r="H208" s="81">
        <v>692600</v>
      </c>
      <c r="I208" s="82">
        <v>44810</v>
      </c>
      <c r="J208" s="83">
        <f>IF(IF(H208="",0,H208)=0,0,(IF(H208&gt;0,IF(I208&gt;H208,0,H208-I208),IF(I208&gt;H208,H208-I208,0))))</f>
        <v>647790</v>
      </c>
      <c r="K208" s="119" t="str">
        <f t="shared" si="8"/>
        <v>00001069000081020121</v>
      </c>
      <c r="L208" s="84" t="str">
        <f>C208&amp;D208&amp;E208&amp;F208&amp;G208</f>
        <v>00001069000081020121</v>
      </c>
    </row>
    <row r="209" spans="1:12" s="85" customFormat="1" ht="33.75">
      <c r="A209" s="80" t="s">
        <v>159</v>
      </c>
      <c r="B209" s="79" t="s">
        <v>16</v>
      </c>
      <c r="C209" s="122" t="s">
        <v>80</v>
      </c>
      <c r="D209" s="126" t="s">
        <v>210</v>
      </c>
      <c r="E209" s="162" t="s">
        <v>214</v>
      </c>
      <c r="F209" s="191"/>
      <c r="G209" s="123" t="s">
        <v>160</v>
      </c>
      <c r="H209" s="81">
        <v>80200</v>
      </c>
      <c r="I209" s="82">
        <v>0</v>
      </c>
      <c r="J209" s="83">
        <f>IF(IF(H209="",0,H209)=0,0,(IF(H209&gt;0,IF(I209&gt;H209,0,H209-I209),IF(I209&gt;H209,H209-I209,0))))</f>
        <v>80200</v>
      </c>
      <c r="K209" s="119" t="str">
        <f t="shared" si="8"/>
        <v>00001069000081020122</v>
      </c>
      <c r="L209" s="84" t="str">
        <f>C209&amp;D209&amp;E209&amp;F209&amp;G209</f>
        <v>00001069000081020122</v>
      </c>
    </row>
    <row r="210" spans="1:12" s="85" customFormat="1" ht="33.75">
      <c r="A210" s="80" t="s">
        <v>161</v>
      </c>
      <c r="B210" s="79" t="s">
        <v>16</v>
      </c>
      <c r="C210" s="122" t="s">
        <v>80</v>
      </c>
      <c r="D210" s="126" t="s">
        <v>210</v>
      </c>
      <c r="E210" s="162" t="s">
        <v>214</v>
      </c>
      <c r="F210" s="191"/>
      <c r="G210" s="123" t="s">
        <v>162</v>
      </c>
      <c r="H210" s="81">
        <v>266000</v>
      </c>
      <c r="I210" s="82">
        <v>56837.01</v>
      </c>
      <c r="J210" s="83">
        <f>IF(IF(H210="",0,H210)=0,0,(IF(H210&gt;0,IF(I210&gt;H210,0,H210-I210),IF(I210&gt;H210,H210-I210,0))))</f>
        <v>209162.99</v>
      </c>
      <c r="K210" s="119" t="str">
        <f t="shared" si="8"/>
        <v>00001069000081020129</v>
      </c>
      <c r="L210" s="84" t="str">
        <f>C210&amp;D210&amp;E210&amp;F210&amp;G210</f>
        <v>00001069000081020129</v>
      </c>
    </row>
    <row r="211" spans="1:12" ht="33.75">
      <c r="A211" s="100" t="s">
        <v>188</v>
      </c>
      <c r="B211" s="101" t="s">
        <v>16</v>
      </c>
      <c r="C211" s="102" t="s">
        <v>80</v>
      </c>
      <c r="D211" s="125" t="s">
        <v>210</v>
      </c>
      <c r="E211" s="189" t="s">
        <v>190</v>
      </c>
      <c r="F211" s="190"/>
      <c r="G211" s="130" t="s">
        <v>80</v>
      </c>
      <c r="H211" s="97">
        <v>9443600</v>
      </c>
      <c r="I211" s="103">
        <v>2336430.1</v>
      </c>
      <c r="J211" s="104">
        <v>7107169.9</v>
      </c>
      <c r="K211" s="119" t="str">
        <f t="shared" si="8"/>
        <v>00001069500000000000</v>
      </c>
      <c r="L211" s="107" t="s">
        <v>215</v>
      </c>
    </row>
    <row r="212" spans="1:12" ht="22.5">
      <c r="A212" s="100" t="s">
        <v>191</v>
      </c>
      <c r="B212" s="101" t="s">
        <v>16</v>
      </c>
      <c r="C212" s="102" t="s">
        <v>80</v>
      </c>
      <c r="D212" s="125" t="s">
        <v>210</v>
      </c>
      <c r="E212" s="189" t="s">
        <v>193</v>
      </c>
      <c r="F212" s="190"/>
      <c r="G212" s="130" t="s">
        <v>80</v>
      </c>
      <c r="H212" s="97">
        <v>9415000</v>
      </c>
      <c r="I212" s="103">
        <v>2336430.1</v>
      </c>
      <c r="J212" s="104">
        <v>7078569.9</v>
      </c>
      <c r="K212" s="119" t="str">
        <f t="shared" si="8"/>
        <v>00001069500001000000</v>
      </c>
      <c r="L212" s="107" t="s">
        <v>216</v>
      </c>
    </row>
    <row r="213" spans="1:12" s="85" customFormat="1" ht="22.5">
      <c r="A213" s="80" t="s">
        <v>157</v>
      </c>
      <c r="B213" s="79" t="s">
        <v>16</v>
      </c>
      <c r="C213" s="122" t="s">
        <v>80</v>
      </c>
      <c r="D213" s="126" t="s">
        <v>210</v>
      </c>
      <c r="E213" s="162" t="s">
        <v>193</v>
      </c>
      <c r="F213" s="191"/>
      <c r="G213" s="123" t="s">
        <v>158</v>
      </c>
      <c r="H213" s="81">
        <v>6567735.84</v>
      </c>
      <c r="I213" s="82">
        <v>1483611.02</v>
      </c>
      <c r="J213" s="83">
        <f aca="true" t="shared" si="9" ref="J213:J218">IF(IF(H213="",0,H213)=0,0,(IF(H213&gt;0,IF(I213&gt;H213,0,H213-I213),IF(I213&gt;H213,H213-I213,0))))</f>
        <v>5084124.82</v>
      </c>
      <c r="K213" s="119" t="str">
        <f t="shared" si="8"/>
        <v>00001069500001000121</v>
      </c>
      <c r="L213" s="84" t="str">
        <f aca="true" t="shared" si="10" ref="L213:L218">C213&amp;D213&amp;E213&amp;F213&amp;G213</f>
        <v>00001069500001000121</v>
      </c>
    </row>
    <row r="214" spans="1:12" s="85" customFormat="1" ht="33.75">
      <c r="A214" s="80" t="s">
        <v>159</v>
      </c>
      <c r="B214" s="79" t="s">
        <v>16</v>
      </c>
      <c r="C214" s="122" t="s">
        <v>80</v>
      </c>
      <c r="D214" s="126" t="s">
        <v>210</v>
      </c>
      <c r="E214" s="162" t="s">
        <v>193</v>
      </c>
      <c r="F214" s="191"/>
      <c r="G214" s="123" t="s">
        <v>160</v>
      </c>
      <c r="H214" s="81">
        <v>442650</v>
      </c>
      <c r="I214" s="82">
        <v>241700</v>
      </c>
      <c r="J214" s="83">
        <f t="shared" si="9"/>
        <v>200950</v>
      </c>
      <c r="K214" s="119" t="str">
        <f t="shared" si="8"/>
        <v>00001069500001000122</v>
      </c>
      <c r="L214" s="84" t="str">
        <f t="shared" si="10"/>
        <v>00001069500001000122</v>
      </c>
    </row>
    <row r="215" spans="1:12" s="85" customFormat="1" ht="33.75">
      <c r="A215" s="80" t="s">
        <v>161</v>
      </c>
      <c r="B215" s="79" t="s">
        <v>16</v>
      </c>
      <c r="C215" s="122" t="s">
        <v>80</v>
      </c>
      <c r="D215" s="126" t="s">
        <v>210</v>
      </c>
      <c r="E215" s="162" t="s">
        <v>193</v>
      </c>
      <c r="F215" s="191"/>
      <c r="G215" s="123" t="s">
        <v>162</v>
      </c>
      <c r="H215" s="81">
        <v>2037792.79</v>
      </c>
      <c r="I215" s="82">
        <v>439935.61</v>
      </c>
      <c r="J215" s="83">
        <f t="shared" si="9"/>
        <v>1597857.18</v>
      </c>
      <c r="K215" s="119" t="str">
        <f t="shared" si="8"/>
        <v>00001069500001000129</v>
      </c>
      <c r="L215" s="84" t="str">
        <f t="shared" si="10"/>
        <v>00001069500001000129</v>
      </c>
    </row>
    <row r="216" spans="1:12" s="85" customFormat="1" ht="12.75">
      <c r="A216" s="80" t="s">
        <v>178</v>
      </c>
      <c r="B216" s="79" t="s">
        <v>16</v>
      </c>
      <c r="C216" s="122" t="s">
        <v>80</v>
      </c>
      <c r="D216" s="126" t="s">
        <v>210</v>
      </c>
      <c r="E216" s="162" t="s">
        <v>193</v>
      </c>
      <c r="F216" s="191"/>
      <c r="G216" s="123" t="s">
        <v>179</v>
      </c>
      <c r="H216" s="81">
        <v>339050</v>
      </c>
      <c r="I216" s="82">
        <v>143412.1</v>
      </c>
      <c r="J216" s="83">
        <f t="shared" si="9"/>
        <v>195637.9</v>
      </c>
      <c r="K216" s="119" t="str">
        <f t="shared" si="8"/>
        <v>00001069500001000244</v>
      </c>
      <c r="L216" s="84" t="str">
        <f t="shared" si="10"/>
        <v>00001069500001000244</v>
      </c>
    </row>
    <row r="217" spans="1:12" s="85" customFormat="1" ht="22.5">
      <c r="A217" s="80" t="s">
        <v>217</v>
      </c>
      <c r="B217" s="79" t="s">
        <v>16</v>
      </c>
      <c r="C217" s="122" t="s">
        <v>80</v>
      </c>
      <c r="D217" s="126" t="s">
        <v>210</v>
      </c>
      <c r="E217" s="162" t="s">
        <v>193</v>
      </c>
      <c r="F217" s="191"/>
      <c r="G217" s="123" t="s">
        <v>218</v>
      </c>
      <c r="H217" s="81">
        <v>27764.16</v>
      </c>
      <c r="I217" s="82">
        <v>27764.16</v>
      </c>
      <c r="J217" s="83">
        <f t="shared" si="9"/>
        <v>0</v>
      </c>
      <c r="K217" s="119" t="str">
        <f t="shared" si="8"/>
        <v>00001069500001000321</v>
      </c>
      <c r="L217" s="84" t="str">
        <f t="shared" si="10"/>
        <v>00001069500001000321</v>
      </c>
    </row>
    <row r="218" spans="1:12" s="85" customFormat="1" ht="12.75">
      <c r="A218" s="80" t="s">
        <v>198</v>
      </c>
      <c r="B218" s="79" t="s">
        <v>16</v>
      </c>
      <c r="C218" s="122" t="s">
        <v>80</v>
      </c>
      <c r="D218" s="126" t="s">
        <v>210</v>
      </c>
      <c r="E218" s="162" t="s">
        <v>193</v>
      </c>
      <c r="F218" s="191"/>
      <c r="G218" s="123" t="s">
        <v>199</v>
      </c>
      <c r="H218" s="81">
        <v>7.21</v>
      </c>
      <c r="I218" s="82">
        <v>7.21</v>
      </c>
      <c r="J218" s="83">
        <f t="shared" si="9"/>
        <v>0</v>
      </c>
      <c r="K218" s="119" t="str">
        <f t="shared" si="8"/>
        <v>00001069500001000853</v>
      </c>
      <c r="L218" s="84" t="str">
        <f t="shared" si="10"/>
        <v>00001069500001000853</v>
      </c>
    </row>
    <row r="219" spans="1:12" ht="33.75">
      <c r="A219" s="100" t="s">
        <v>200</v>
      </c>
      <c r="B219" s="101" t="s">
        <v>16</v>
      </c>
      <c r="C219" s="102" t="s">
        <v>80</v>
      </c>
      <c r="D219" s="125" t="s">
        <v>210</v>
      </c>
      <c r="E219" s="189" t="s">
        <v>202</v>
      </c>
      <c r="F219" s="190"/>
      <c r="G219" s="130" t="s">
        <v>80</v>
      </c>
      <c r="H219" s="97">
        <v>28600</v>
      </c>
      <c r="I219" s="103">
        <v>0</v>
      </c>
      <c r="J219" s="104">
        <v>28600</v>
      </c>
      <c r="K219" s="119" t="str">
        <f t="shared" si="8"/>
        <v>00001069500070280000</v>
      </c>
      <c r="L219" s="107" t="s">
        <v>219</v>
      </c>
    </row>
    <row r="220" spans="1:12" s="85" customFormat="1" ht="22.5">
      <c r="A220" s="80" t="s">
        <v>157</v>
      </c>
      <c r="B220" s="79" t="s">
        <v>16</v>
      </c>
      <c r="C220" s="122" t="s">
        <v>80</v>
      </c>
      <c r="D220" s="126" t="s">
        <v>210</v>
      </c>
      <c r="E220" s="162" t="s">
        <v>202</v>
      </c>
      <c r="F220" s="191"/>
      <c r="G220" s="123" t="s">
        <v>158</v>
      </c>
      <c r="H220" s="81">
        <v>20600</v>
      </c>
      <c r="I220" s="82">
        <v>0</v>
      </c>
      <c r="J220" s="83">
        <f>IF(IF(H220="",0,H220)=0,0,(IF(H220&gt;0,IF(I220&gt;H220,0,H220-I220),IF(I220&gt;H220,H220-I220,0))))</f>
        <v>20600</v>
      </c>
      <c r="K220" s="119" t="str">
        <f t="shared" si="8"/>
        <v>00001069500070280121</v>
      </c>
      <c r="L220" s="84" t="str">
        <f>C220&amp;D220&amp;E220&amp;F220&amp;G220</f>
        <v>00001069500070280121</v>
      </c>
    </row>
    <row r="221" spans="1:12" s="85" customFormat="1" ht="33.75">
      <c r="A221" s="80" t="s">
        <v>161</v>
      </c>
      <c r="B221" s="79" t="s">
        <v>16</v>
      </c>
      <c r="C221" s="122" t="s">
        <v>80</v>
      </c>
      <c r="D221" s="126" t="s">
        <v>210</v>
      </c>
      <c r="E221" s="162" t="s">
        <v>202</v>
      </c>
      <c r="F221" s="191"/>
      <c r="G221" s="123" t="s">
        <v>162</v>
      </c>
      <c r="H221" s="81">
        <v>6000</v>
      </c>
      <c r="I221" s="82">
        <v>0</v>
      </c>
      <c r="J221" s="83">
        <f>IF(IF(H221="",0,H221)=0,0,(IF(H221&gt;0,IF(I221&gt;H221,0,H221-I221),IF(I221&gt;H221,H221-I221,0))))</f>
        <v>6000</v>
      </c>
      <c r="K221" s="119" t="str">
        <f t="shared" si="8"/>
        <v>00001069500070280129</v>
      </c>
      <c r="L221" s="84" t="str">
        <f>C221&amp;D221&amp;E221&amp;F221&amp;G221</f>
        <v>00001069500070280129</v>
      </c>
    </row>
    <row r="222" spans="1:12" s="85" customFormat="1" ht="12.75">
      <c r="A222" s="80" t="s">
        <v>178</v>
      </c>
      <c r="B222" s="79" t="s">
        <v>16</v>
      </c>
      <c r="C222" s="122" t="s">
        <v>80</v>
      </c>
      <c r="D222" s="126" t="s">
        <v>210</v>
      </c>
      <c r="E222" s="162" t="s">
        <v>202</v>
      </c>
      <c r="F222" s="191"/>
      <c r="G222" s="123" t="s">
        <v>179</v>
      </c>
      <c r="H222" s="81">
        <v>2000</v>
      </c>
      <c r="I222" s="82">
        <v>0</v>
      </c>
      <c r="J222" s="83">
        <f>IF(IF(H222="",0,H222)=0,0,(IF(H222&gt;0,IF(I222&gt;H222,0,H222-I222),IF(I222&gt;H222,H222-I222,0))))</f>
        <v>2000</v>
      </c>
      <c r="K222" s="119" t="str">
        <f t="shared" si="8"/>
        <v>00001069500070280244</v>
      </c>
      <c r="L222" s="84" t="str">
        <f>C222&amp;D222&amp;E222&amp;F222&amp;G222</f>
        <v>00001069500070280244</v>
      </c>
    </row>
    <row r="223" spans="1:12" ht="22.5">
      <c r="A223" s="100" t="s">
        <v>220</v>
      </c>
      <c r="B223" s="101" t="s">
        <v>16</v>
      </c>
      <c r="C223" s="102" t="s">
        <v>80</v>
      </c>
      <c r="D223" s="125" t="s">
        <v>210</v>
      </c>
      <c r="E223" s="189" t="s">
        <v>222</v>
      </c>
      <c r="F223" s="190"/>
      <c r="G223" s="130" t="s">
        <v>80</v>
      </c>
      <c r="H223" s="97">
        <v>927397</v>
      </c>
      <c r="I223" s="103">
        <v>250001.1</v>
      </c>
      <c r="J223" s="104">
        <v>677395.9</v>
      </c>
      <c r="K223" s="119" t="str">
        <f t="shared" si="8"/>
        <v>00001069600000000000</v>
      </c>
      <c r="L223" s="107" t="s">
        <v>221</v>
      </c>
    </row>
    <row r="224" spans="1:12" ht="22.5">
      <c r="A224" s="100" t="s">
        <v>223</v>
      </c>
      <c r="B224" s="101" t="s">
        <v>16</v>
      </c>
      <c r="C224" s="102" t="s">
        <v>80</v>
      </c>
      <c r="D224" s="125" t="s">
        <v>210</v>
      </c>
      <c r="E224" s="189" t="s">
        <v>225</v>
      </c>
      <c r="F224" s="190"/>
      <c r="G224" s="130" t="s">
        <v>80</v>
      </c>
      <c r="H224" s="97">
        <v>927397</v>
      </c>
      <c r="I224" s="103">
        <v>250001.1</v>
      </c>
      <c r="J224" s="104">
        <v>677395.9</v>
      </c>
      <c r="K224" s="119" t="str">
        <f t="shared" si="8"/>
        <v>00001069600001000000</v>
      </c>
      <c r="L224" s="107" t="s">
        <v>224</v>
      </c>
    </row>
    <row r="225" spans="1:12" s="85" customFormat="1" ht="22.5">
      <c r="A225" s="80" t="s">
        <v>157</v>
      </c>
      <c r="B225" s="79" t="s">
        <v>16</v>
      </c>
      <c r="C225" s="122" t="s">
        <v>80</v>
      </c>
      <c r="D225" s="126" t="s">
        <v>210</v>
      </c>
      <c r="E225" s="162" t="s">
        <v>225</v>
      </c>
      <c r="F225" s="191"/>
      <c r="G225" s="123" t="s">
        <v>158</v>
      </c>
      <c r="H225" s="81">
        <v>681488</v>
      </c>
      <c r="I225" s="82">
        <v>162552</v>
      </c>
      <c r="J225" s="83">
        <f>IF(IF(H225="",0,H225)=0,0,(IF(H225&gt;0,IF(I225&gt;H225,0,H225-I225),IF(I225&gt;H225,H225-I225,0))))</f>
        <v>518936</v>
      </c>
      <c r="K225" s="119" t="str">
        <f t="shared" si="8"/>
        <v>00001069600001000121</v>
      </c>
      <c r="L225" s="84" t="str">
        <f>C225&amp;D225&amp;E225&amp;F225&amp;G225</f>
        <v>00001069600001000121</v>
      </c>
    </row>
    <row r="226" spans="1:12" s="85" customFormat="1" ht="33.75">
      <c r="A226" s="80" t="s">
        <v>159</v>
      </c>
      <c r="B226" s="79" t="s">
        <v>16</v>
      </c>
      <c r="C226" s="122" t="s">
        <v>80</v>
      </c>
      <c r="D226" s="126" t="s">
        <v>210</v>
      </c>
      <c r="E226" s="162" t="s">
        <v>225</v>
      </c>
      <c r="F226" s="191"/>
      <c r="G226" s="123" t="s">
        <v>160</v>
      </c>
      <c r="H226" s="81">
        <v>40100</v>
      </c>
      <c r="I226" s="82">
        <v>0</v>
      </c>
      <c r="J226" s="83">
        <f>IF(IF(H226="",0,H226)=0,0,(IF(H226&gt;0,IF(I226&gt;H226,0,H226-I226),IF(I226&gt;H226,H226-I226,0))))</f>
        <v>40100</v>
      </c>
      <c r="K226" s="119" t="str">
        <f t="shared" si="8"/>
        <v>00001069600001000122</v>
      </c>
      <c r="L226" s="84" t="str">
        <f>C226&amp;D226&amp;E226&amp;F226&amp;G226</f>
        <v>00001069600001000122</v>
      </c>
    </row>
    <row r="227" spans="1:12" s="85" customFormat="1" ht="33.75">
      <c r="A227" s="80" t="s">
        <v>161</v>
      </c>
      <c r="B227" s="79" t="s">
        <v>16</v>
      </c>
      <c r="C227" s="122" t="s">
        <v>80</v>
      </c>
      <c r="D227" s="126" t="s">
        <v>210</v>
      </c>
      <c r="E227" s="162" t="s">
        <v>225</v>
      </c>
      <c r="F227" s="191"/>
      <c r="G227" s="123" t="s">
        <v>162</v>
      </c>
      <c r="H227" s="81">
        <v>205809</v>
      </c>
      <c r="I227" s="82">
        <v>87449.1</v>
      </c>
      <c r="J227" s="83">
        <f>IF(IF(H227="",0,H227)=0,0,(IF(H227&gt;0,IF(I227&gt;H227,0,H227-I227),IF(I227&gt;H227,H227-I227,0))))</f>
        <v>118359.9</v>
      </c>
      <c r="K227" s="119" t="str">
        <f t="shared" si="8"/>
        <v>00001069600001000129</v>
      </c>
      <c r="L227" s="84" t="str">
        <f>C227&amp;D227&amp;E227&amp;F227&amp;G227</f>
        <v>00001069600001000129</v>
      </c>
    </row>
    <row r="228" spans="1:12" ht="22.5">
      <c r="A228" s="100" t="s">
        <v>226</v>
      </c>
      <c r="B228" s="101" t="s">
        <v>16</v>
      </c>
      <c r="C228" s="102" t="s">
        <v>80</v>
      </c>
      <c r="D228" s="125" t="s">
        <v>210</v>
      </c>
      <c r="E228" s="189" t="s">
        <v>228</v>
      </c>
      <c r="F228" s="190"/>
      <c r="G228" s="130" t="s">
        <v>80</v>
      </c>
      <c r="H228" s="97">
        <v>200000</v>
      </c>
      <c r="I228" s="103">
        <v>95992</v>
      </c>
      <c r="J228" s="104">
        <v>104008</v>
      </c>
      <c r="K228" s="119" t="str">
        <f t="shared" si="8"/>
        <v>00001069700000000000</v>
      </c>
      <c r="L228" s="107" t="s">
        <v>227</v>
      </c>
    </row>
    <row r="229" spans="1:12" ht="12.75">
      <c r="A229" s="100" t="s">
        <v>229</v>
      </c>
      <c r="B229" s="101" t="s">
        <v>16</v>
      </c>
      <c r="C229" s="102" t="s">
        <v>80</v>
      </c>
      <c r="D229" s="125" t="s">
        <v>210</v>
      </c>
      <c r="E229" s="189" t="s">
        <v>231</v>
      </c>
      <c r="F229" s="190"/>
      <c r="G229" s="130" t="s">
        <v>80</v>
      </c>
      <c r="H229" s="97">
        <v>200000</v>
      </c>
      <c r="I229" s="103">
        <v>95992</v>
      </c>
      <c r="J229" s="104">
        <v>104008</v>
      </c>
      <c r="K229" s="119" t="str">
        <f t="shared" si="8"/>
        <v>00001069700001000000</v>
      </c>
      <c r="L229" s="107" t="s">
        <v>230</v>
      </c>
    </row>
    <row r="230" spans="1:12" s="85" customFormat="1" ht="22.5">
      <c r="A230" s="80" t="s">
        <v>157</v>
      </c>
      <c r="B230" s="79" t="s">
        <v>16</v>
      </c>
      <c r="C230" s="122" t="s">
        <v>80</v>
      </c>
      <c r="D230" s="126" t="s">
        <v>210</v>
      </c>
      <c r="E230" s="162" t="s">
        <v>231</v>
      </c>
      <c r="F230" s="191"/>
      <c r="G230" s="123" t="s">
        <v>158</v>
      </c>
      <c r="H230" s="81">
        <v>200000</v>
      </c>
      <c r="I230" s="82">
        <v>95992</v>
      </c>
      <c r="J230" s="83">
        <f>IF(IF(H230="",0,H230)=0,0,(IF(H230&gt;0,IF(I230&gt;H230,0,H230-I230),IF(I230&gt;H230,H230-I230,0))))</f>
        <v>104008</v>
      </c>
      <c r="K230" s="119" t="str">
        <f t="shared" si="8"/>
        <v>00001069700001000121</v>
      </c>
      <c r="L230" s="84" t="str">
        <f>C230&amp;D230&amp;E230&amp;F230&amp;G230</f>
        <v>00001069700001000121</v>
      </c>
    </row>
    <row r="231" spans="1:12" ht="12.75">
      <c r="A231" s="100" t="s">
        <v>232</v>
      </c>
      <c r="B231" s="101" t="s">
        <v>16</v>
      </c>
      <c r="C231" s="102" t="s">
        <v>80</v>
      </c>
      <c r="D231" s="125" t="s">
        <v>234</v>
      </c>
      <c r="E231" s="189" t="s">
        <v>149</v>
      </c>
      <c r="F231" s="190"/>
      <c r="G231" s="130" t="s">
        <v>80</v>
      </c>
      <c r="H231" s="97">
        <v>100000</v>
      </c>
      <c r="I231" s="103">
        <v>0</v>
      </c>
      <c r="J231" s="104">
        <v>100000</v>
      </c>
      <c r="K231" s="119" t="str">
        <f t="shared" si="8"/>
        <v>00001110000000000000</v>
      </c>
      <c r="L231" s="107" t="s">
        <v>233</v>
      </c>
    </row>
    <row r="232" spans="1:12" ht="12.75">
      <c r="A232" s="100" t="s">
        <v>235</v>
      </c>
      <c r="B232" s="101" t="s">
        <v>16</v>
      </c>
      <c r="C232" s="102" t="s">
        <v>80</v>
      </c>
      <c r="D232" s="125" t="s">
        <v>234</v>
      </c>
      <c r="E232" s="189" t="s">
        <v>237</v>
      </c>
      <c r="F232" s="190"/>
      <c r="G232" s="130" t="s">
        <v>80</v>
      </c>
      <c r="H232" s="97">
        <v>100000</v>
      </c>
      <c r="I232" s="103">
        <v>0</v>
      </c>
      <c r="J232" s="104">
        <v>100000</v>
      </c>
      <c r="K232" s="119" t="str">
        <f t="shared" si="8"/>
        <v>00001119800000000000</v>
      </c>
      <c r="L232" s="107" t="s">
        <v>236</v>
      </c>
    </row>
    <row r="233" spans="1:12" ht="12.75">
      <c r="A233" s="100" t="s">
        <v>238</v>
      </c>
      <c r="B233" s="101" t="s">
        <v>16</v>
      </c>
      <c r="C233" s="102" t="s">
        <v>80</v>
      </c>
      <c r="D233" s="125" t="s">
        <v>234</v>
      </c>
      <c r="E233" s="189" t="s">
        <v>240</v>
      </c>
      <c r="F233" s="190"/>
      <c r="G233" s="130" t="s">
        <v>80</v>
      </c>
      <c r="H233" s="97">
        <v>100000</v>
      </c>
      <c r="I233" s="103">
        <v>0</v>
      </c>
      <c r="J233" s="104">
        <v>100000</v>
      </c>
      <c r="K233" s="119" t="str">
        <f t="shared" si="8"/>
        <v>00001119800029990000</v>
      </c>
      <c r="L233" s="107" t="s">
        <v>239</v>
      </c>
    </row>
    <row r="234" spans="1:12" s="85" customFormat="1" ht="12.75">
      <c r="A234" s="80" t="s">
        <v>235</v>
      </c>
      <c r="B234" s="79" t="s">
        <v>16</v>
      </c>
      <c r="C234" s="122" t="s">
        <v>80</v>
      </c>
      <c r="D234" s="126" t="s">
        <v>234</v>
      </c>
      <c r="E234" s="162" t="s">
        <v>240</v>
      </c>
      <c r="F234" s="191"/>
      <c r="G234" s="123" t="s">
        <v>241</v>
      </c>
      <c r="H234" s="81">
        <v>100000</v>
      </c>
      <c r="I234" s="82">
        <v>0</v>
      </c>
      <c r="J234" s="83">
        <f>IF(IF(H234="",0,H234)=0,0,(IF(H234&gt;0,IF(I234&gt;H234,0,H234-I234),IF(I234&gt;H234,H234-I234,0))))</f>
        <v>100000</v>
      </c>
      <c r="K234" s="119" t="str">
        <f t="shared" si="8"/>
        <v>00001119800029990870</v>
      </c>
      <c r="L234" s="84" t="str">
        <f>C234&amp;D234&amp;E234&amp;F234&amp;G234</f>
        <v>00001119800029990870</v>
      </c>
    </row>
    <row r="235" spans="1:12" ht="12.75">
      <c r="A235" s="100" t="s">
        <v>242</v>
      </c>
      <c r="B235" s="101" t="s">
        <v>16</v>
      </c>
      <c r="C235" s="102" t="s">
        <v>80</v>
      </c>
      <c r="D235" s="125" t="s">
        <v>244</v>
      </c>
      <c r="E235" s="189" t="s">
        <v>149</v>
      </c>
      <c r="F235" s="190"/>
      <c r="G235" s="130" t="s">
        <v>80</v>
      </c>
      <c r="H235" s="97">
        <v>7407832.38</v>
      </c>
      <c r="I235" s="103">
        <v>997011.74</v>
      </c>
      <c r="J235" s="104">
        <v>6410820.64</v>
      </c>
      <c r="K235" s="119" t="str">
        <f t="shared" si="8"/>
        <v>00001130000000000000</v>
      </c>
      <c r="L235" s="107" t="s">
        <v>243</v>
      </c>
    </row>
    <row r="236" spans="1:12" ht="33.75">
      <c r="A236" s="100" t="s">
        <v>245</v>
      </c>
      <c r="B236" s="101" t="s">
        <v>16</v>
      </c>
      <c r="C236" s="102" t="s">
        <v>80</v>
      </c>
      <c r="D236" s="125" t="s">
        <v>244</v>
      </c>
      <c r="E236" s="189" t="s">
        <v>247</v>
      </c>
      <c r="F236" s="190"/>
      <c r="G236" s="130" t="s">
        <v>80</v>
      </c>
      <c r="H236" s="97">
        <v>50000</v>
      </c>
      <c r="I236" s="103">
        <v>29900</v>
      </c>
      <c r="J236" s="104">
        <v>20100</v>
      </c>
      <c r="K236" s="119" t="str">
        <f t="shared" si="8"/>
        <v>00001131400000000000</v>
      </c>
      <c r="L236" s="107" t="s">
        <v>246</v>
      </c>
    </row>
    <row r="237" spans="1:12" ht="22.5">
      <c r="A237" s="100" t="s">
        <v>248</v>
      </c>
      <c r="B237" s="101" t="s">
        <v>16</v>
      </c>
      <c r="C237" s="102" t="s">
        <v>80</v>
      </c>
      <c r="D237" s="125" t="s">
        <v>244</v>
      </c>
      <c r="E237" s="189" t="s">
        <v>250</v>
      </c>
      <c r="F237" s="190"/>
      <c r="G237" s="130" t="s">
        <v>80</v>
      </c>
      <c r="H237" s="97">
        <v>50000</v>
      </c>
      <c r="I237" s="103">
        <v>29900</v>
      </c>
      <c r="J237" s="104">
        <v>20100</v>
      </c>
      <c r="K237" s="119" t="str">
        <f t="shared" si="8"/>
        <v>00001131400021410000</v>
      </c>
      <c r="L237" s="107" t="s">
        <v>249</v>
      </c>
    </row>
    <row r="238" spans="1:12" s="85" customFormat="1" ht="12.75">
      <c r="A238" s="80" t="s">
        <v>178</v>
      </c>
      <c r="B238" s="79" t="s">
        <v>16</v>
      </c>
      <c r="C238" s="122" t="s">
        <v>80</v>
      </c>
      <c r="D238" s="126" t="s">
        <v>244</v>
      </c>
      <c r="E238" s="162" t="s">
        <v>250</v>
      </c>
      <c r="F238" s="191"/>
      <c r="G238" s="123" t="s">
        <v>179</v>
      </c>
      <c r="H238" s="81">
        <v>50000</v>
      </c>
      <c r="I238" s="82">
        <v>29900</v>
      </c>
      <c r="J238" s="83">
        <f>IF(IF(H238="",0,H238)=0,0,(IF(H238&gt;0,IF(I238&gt;H238,0,H238-I238),IF(I238&gt;H238,H238-I238,0))))</f>
        <v>20100</v>
      </c>
      <c r="K238" s="119" t="str">
        <f t="shared" si="8"/>
        <v>00001131400021410244</v>
      </c>
      <c r="L238" s="84" t="str">
        <f>C238&amp;D238&amp;E238&amp;F238&amp;G238</f>
        <v>00001131400021410244</v>
      </c>
    </row>
    <row r="239" spans="1:12" ht="33.75">
      <c r="A239" s="100" t="s">
        <v>251</v>
      </c>
      <c r="B239" s="101" t="s">
        <v>16</v>
      </c>
      <c r="C239" s="102" t="s">
        <v>80</v>
      </c>
      <c r="D239" s="125" t="s">
        <v>244</v>
      </c>
      <c r="E239" s="189" t="s">
        <v>253</v>
      </c>
      <c r="F239" s="190"/>
      <c r="G239" s="130" t="s">
        <v>80</v>
      </c>
      <c r="H239" s="97">
        <v>600000</v>
      </c>
      <c r="I239" s="103">
        <v>59630.18</v>
      </c>
      <c r="J239" s="104">
        <v>540369.82</v>
      </c>
      <c r="K239" s="119" t="str">
        <f t="shared" si="8"/>
        <v>00001132500000000000</v>
      </c>
      <c r="L239" s="107" t="s">
        <v>252</v>
      </c>
    </row>
    <row r="240" spans="1:12" ht="22.5">
      <c r="A240" s="100" t="s">
        <v>254</v>
      </c>
      <c r="B240" s="101" t="s">
        <v>16</v>
      </c>
      <c r="C240" s="102" t="s">
        <v>80</v>
      </c>
      <c r="D240" s="125" t="s">
        <v>244</v>
      </c>
      <c r="E240" s="189" t="s">
        <v>256</v>
      </c>
      <c r="F240" s="190"/>
      <c r="G240" s="130" t="s">
        <v>80</v>
      </c>
      <c r="H240" s="97">
        <v>121800</v>
      </c>
      <c r="I240" s="103">
        <v>17638.72</v>
      </c>
      <c r="J240" s="104">
        <v>104161.28</v>
      </c>
      <c r="K240" s="119" t="str">
        <f t="shared" si="8"/>
        <v>00001132500022510000</v>
      </c>
      <c r="L240" s="107" t="s">
        <v>255</v>
      </c>
    </row>
    <row r="241" spans="1:12" s="85" customFormat="1" ht="12.75">
      <c r="A241" s="80" t="s">
        <v>178</v>
      </c>
      <c r="B241" s="79" t="s">
        <v>16</v>
      </c>
      <c r="C241" s="122" t="s">
        <v>80</v>
      </c>
      <c r="D241" s="126" t="s">
        <v>244</v>
      </c>
      <c r="E241" s="162" t="s">
        <v>256</v>
      </c>
      <c r="F241" s="191"/>
      <c r="G241" s="123" t="s">
        <v>179</v>
      </c>
      <c r="H241" s="81">
        <v>121800</v>
      </c>
      <c r="I241" s="82">
        <v>17638.72</v>
      </c>
      <c r="J241" s="83">
        <f>IF(IF(H241="",0,H241)=0,0,(IF(H241&gt;0,IF(I241&gt;H241,0,H241-I241),IF(I241&gt;H241,H241-I241,0))))</f>
        <v>104161.28</v>
      </c>
      <c r="K241" s="119" t="str">
        <f t="shared" si="8"/>
        <v>00001132500022510244</v>
      </c>
      <c r="L241" s="84" t="str">
        <f>C241&amp;D241&amp;E241&amp;F241&amp;G241</f>
        <v>00001132500022510244</v>
      </c>
    </row>
    <row r="242" spans="1:12" ht="22.5">
      <c r="A242" s="100" t="s">
        <v>257</v>
      </c>
      <c r="B242" s="101" t="s">
        <v>16</v>
      </c>
      <c r="C242" s="102" t="s">
        <v>80</v>
      </c>
      <c r="D242" s="125" t="s">
        <v>244</v>
      </c>
      <c r="E242" s="189" t="s">
        <v>259</v>
      </c>
      <c r="F242" s="190"/>
      <c r="G242" s="130" t="s">
        <v>80</v>
      </c>
      <c r="H242" s="97">
        <v>478200</v>
      </c>
      <c r="I242" s="103">
        <v>41991.46</v>
      </c>
      <c r="J242" s="104">
        <v>436208.54</v>
      </c>
      <c r="K242" s="119" t="str">
        <f t="shared" si="8"/>
        <v>00001132500022520000</v>
      </c>
      <c r="L242" s="107" t="s">
        <v>258</v>
      </c>
    </row>
    <row r="243" spans="1:12" s="85" customFormat="1" ht="12.75">
      <c r="A243" s="80" t="s">
        <v>178</v>
      </c>
      <c r="B243" s="79" t="s">
        <v>16</v>
      </c>
      <c r="C243" s="122" t="s">
        <v>80</v>
      </c>
      <c r="D243" s="126" t="s">
        <v>244</v>
      </c>
      <c r="E243" s="162" t="s">
        <v>259</v>
      </c>
      <c r="F243" s="191"/>
      <c r="G243" s="123" t="s">
        <v>179</v>
      </c>
      <c r="H243" s="81">
        <v>478200</v>
      </c>
      <c r="I243" s="82">
        <v>41991.46</v>
      </c>
      <c r="J243" s="83">
        <f>IF(IF(H243="",0,H243)=0,0,(IF(H243&gt;0,IF(I243&gt;H243,0,H243-I243),IF(I243&gt;H243,H243-I243,0))))</f>
        <v>436208.54</v>
      </c>
      <c r="K243" s="119" t="str">
        <f t="shared" si="8"/>
        <v>00001132500022520244</v>
      </c>
      <c r="L243" s="84" t="str">
        <f>C243&amp;D243&amp;E243&amp;F243&amp;G243</f>
        <v>00001132500022520244</v>
      </c>
    </row>
    <row r="244" spans="1:12" ht="33.75">
      <c r="A244" s="100" t="s">
        <v>260</v>
      </c>
      <c r="B244" s="101" t="s">
        <v>16</v>
      </c>
      <c r="C244" s="102" t="s">
        <v>80</v>
      </c>
      <c r="D244" s="125" t="s">
        <v>244</v>
      </c>
      <c r="E244" s="189" t="s">
        <v>262</v>
      </c>
      <c r="F244" s="190"/>
      <c r="G244" s="130" t="s">
        <v>80</v>
      </c>
      <c r="H244" s="97">
        <v>690000</v>
      </c>
      <c r="I244" s="103">
        <v>201370.56</v>
      </c>
      <c r="J244" s="104">
        <v>488629.44</v>
      </c>
      <c r="K244" s="119" t="str">
        <f aca="true" t="shared" si="11" ref="K244:K280">C244&amp;D244&amp;E244&amp;F244&amp;G244</f>
        <v>00001132900000000000</v>
      </c>
      <c r="L244" s="107" t="s">
        <v>261</v>
      </c>
    </row>
    <row r="245" spans="1:12" ht="33.75">
      <c r="A245" s="100" t="s">
        <v>263</v>
      </c>
      <c r="B245" s="101" t="s">
        <v>16</v>
      </c>
      <c r="C245" s="102" t="s">
        <v>80</v>
      </c>
      <c r="D245" s="125" t="s">
        <v>244</v>
      </c>
      <c r="E245" s="189" t="s">
        <v>265</v>
      </c>
      <c r="F245" s="190"/>
      <c r="G245" s="130" t="s">
        <v>80</v>
      </c>
      <c r="H245" s="97">
        <v>100000</v>
      </c>
      <c r="I245" s="103">
        <v>16200</v>
      </c>
      <c r="J245" s="104">
        <v>83800</v>
      </c>
      <c r="K245" s="119" t="str">
        <f t="shared" si="11"/>
        <v>00001132900026040000</v>
      </c>
      <c r="L245" s="107" t="s">
        <v>264</v>
      </c>
    </row>
    <row r="246" spans="1:12" s="85" customFormat="1" ht="12.75">
      <c r="A246" s="80" t="s">
        <v>178</v>
      </c>
      <c r="B246" s="79" t="s">
        <v>16</v>
      </c>
      <c r="C246" s="122" t="s">
        <v>80</v>
      </c>
      <c r="D246" s="126" t="s">
        <v>244</v>
      </c>
      <c r="E246" s="162" t="s">
        <v>265</v>
      </c>
      <c r="F246" s="191"/>
      <c r="G246" s="123" t="s">
        <v>179</v>
      </c>
      <c r="H246" s="81">
        <v>100000</v>
      </c>
      <c r="I246" s="82">
        <v>16200</v>
      </c>
      <c r="J246" s="83">
        <f>IF(IF(H246="",0,H246)=0,0,(IF(H246&gt;0,IF(I246&gt;H246,0,H246-I246),IF(I246&gt;H246,H246-I246,0))))</f>
        <v>83800</v>
      </c>
      <c r="K246" s="119" t="str">
        <f t="shared" si="11"/>
        <v>00001132900026040244</v>
      </c>
      <c r="L246" s="84" t="str">
        <f>C246&amp;D246&amp;E246&amp;F246&amp;G246</f>
        <v>00001132900026040244</v>
      </c>
    </row>
    <row r="247" spans="1:12" ht="22.5">
      <c r="A247" s="100" t="s">
        <v>266</v>
      </c>
      <c r="B247" s="101" t="s">
        <v>16</v>
      </c>
      <c r="C247" s="102" t="s">
        <v>80</v>
      </c>
      <c r="D247" s="125" t="s">
        <v>244</v>
      </c>
      <c r="E247" s="189" t="s">
        <v>268</v>
      </c>
      <c r="F247" s="190"/>
      <c r="G247" s="130" t="s">
        <v>80</v>
      </c>
      <c r="H247" s="97">
        <v>255943.32</v>
      </c>
      <c r="I247" s="103">
        <v>333.96</v>
      </c>
      <c r="J247" s="104">
        <v>255609.36</v>
      </c>
      <c r="K247" s="119" t="str">
        <f t="shared" si="11"/>
        <v>00001132900026060000</v>
      </c>
      <c r="L247" s="107" t="s">
        <v>267</v>
      </c>
    </row>
    <row r="248" spans="1:12" s="85" customFormat="1" ht="12.75">
      <c r="A248" s="80" t="s">
        <v>178</v>
      </c>
      <c r="B248" s="79" t="s">
        <v>16</v>
      </c>
      <c r="C248" s="122" t="s">
        <v>80</v>
      </c>
      <c r="D248" s="126" t="s">
        <v>244</v>
      </c>
      <c r="E248" s="162" t="s">
        <v>268</v>
      </c>
      <c r="F248" s="191"/>
      <c r="G248" s="123" t="s">
        <v>179</v>
      </c>
      <c r="H248" s="81">
        <v>255943.32</v>
      </c>
      <c r="I248" s="82">
        <v>333.96</v>
      </c>
      <c r="J248" s="83">
        <f>IF(IF(H248="",0,H248)=0,0,(IF(H248&gt;0,IF(I248&gt;H248,0,H248-I248),IF(I248&gt;H248,H248-I248,0))))</f>
        <v>255609.36</v>
      </c>
      <c r="K248" s="119" t="str">
        <f t="shared" si="11"/>
        <v>00001132900026060244</v>
      </c>
      <c r="L248" s="84" t="str">
        <f>C248&amp;D248&amp;E248&amp;F248&amp;G248</f>
        <v>00001132900026060244</v>
      </c>
    </row>
    <row r="249" spans="1:12" ht="45">
      <c r="A249" s="100" t="s">
        <v>269</v>
      </c>
      <c r="B249" s="101" t="s">
        <v>16</v>
      </c>
      <c r="C249" s="102" t="s">
        <v>80</v>
      </c>
      <c r="D249" s="125" t="s">
        <v>244</v>
      </c>
      <c r="E249" s="189" t="s">
        <v>271</v>
      </c>
      <c r="F249" s="190"/>
      <c r="G249" s="130" t="s">
        <v>80</v>
      </c>
      <c r="H249" s="97">
        <v>334056.68</v>
      </c>
      <c r="I249" s="103">
        <v>184836.6</v>
      </c>
      <c r="J249" s="104">
        <v>149220.08</v>
      </c>
      <c r="K249" s="119" t="str">
        <f t="shared" si="11"/>
        <v>00001132900026070000</v>
      </c>
      <c r="L249" s="107" t="s">
        <v>270</v>
      </c>
    </row>
    <row r="250" spans="1:12" s="85" customFormat="1" ht="12.75">
      <c r="A250" s="80" t="s">
        <v>178</v>
      </c>
      <c r="B250" s="79" t="s">
        <v>16</v>
      </c>
      <c r="C250" s="122" t="s">
        <v>80</v>
      </c>
      <c r="D250" s="126" t="s">
        <v>244</v>
      </c>
      <c r="E250" s="162" t="s">
        <v>271</v>
      </c>
      <c r="F250" s="191"/>
      <c r="G250" s="123" t="s">
        <v>179</v>
      </c>
      <c r="H250" s="81">
        <v>334056.68</v>
      </c>
      <c r="I250" s="82">
        <v>184836.6</v>
      </c>
      <c r="J250" s="83">
        <f>IF(IF(H250="",0,H250)=0,0,(IF(H250&gt;0,IF(I250&gt;H250,0,H250-I250),IF(I250&gt;H250,H250-I250,0))))</f>
        <v>149220.08</v>
      </c>
      <c r="K250" s="119" t="str">
        <f t="shared" si="11"/>
        <v>00001132900026070244</v>
      </c>
      <c r="L250" s="84" t="str">
        <f>C250&amp;D250&amp;E250&amp;F250&amp;G250</f>
        <v>00001132900026070244</v>
      </c>
    </row>
    <row r="251" spans="1:12" ht="22.5">
      <c r="A251" s="100" t="s">
        <v>180</v>
      </c>
      <c r="B251" s="101" t="s">
        <v>16</v>
      </c>
      <c r="C251" s="102" t="s">
        <v>80</v>
      </c>
      <c r="D251" s="125" t="s">
        <v>244</v>
      </c>
      <c r="E251" s="189" t="s">
        <v>182</v>
      </c>
      <c r="F251" s="190"/>
      <c r="G251" s="130" t="s">
        <v>80</v>
      </c>
      <c r="H251" s="97">
        <v>5693832.38</v>
      </c>
      <c r="I251" s="103">
        <v>616345.36</v>
      </c>
      <c r="J251" s="104">
        <v>5077487.02</v>
      </c>
      <c r="K251" s="119" t="str">
        <f t="shared" si="11"/>
        <v>00001139300000000000</v>
      </c>
      <c r="L251" s="107" t="s">
        <v>272</v>
      </c>
    </row>
    <row r="252" spans="1:12" ht="33.75">
      <c r="A252" s="100" t="s">
        <v>273</v>
      </c>
      <c r="B252" s="101" t="s">
        <v>16</v>
      </c>
      <c r="C252" s="102" t="s">
        <v>80</v>
      </c>
      <c r="D252" s="125" t="s">
        <v>244</v>
      </c>
      <c r="E252" s="189" t="s">
        <v>275</v>
      </c>
      <c r="F252" s="190"/>
      <c r="G252" s="130" t="s">
        <v>80</v>
      </c>
      <c r="H252" s="97">
        <v>5514000</v>
      </c>
      <c r="I252" s="103">
        <v>592626.36</v>
      </c>
      <c r="J252" s="104">
        <v>4921373.64</v>
      </c>
      <c r="K252" s="119" t="str">
        <f t="shared" si="11"/>
        <v>00001139300059300000</v>
      </c>
      <c r="L252" s="107" t="s">
        <v>274</v>
      </c>
    </row>
    <row r="253" spans="1:12" s="85" customFormat="1" ht="22.5">
      <c r="A253" s="80" t="s">
        <v>157</v>
      </c>
      <c r="B253" s="79" t="s">
        <v>16</v>
      </c>
      <c r="C253" s="122" t="s">
        <v>80</v>
      </c>
      <c r="D253" s="126" t="s">
        <v>244</v>
      </c>
      <c r="E253" s="162" t="s">
        <v>275</v>
      </c>
      <c r="F253" s="191"/>
      <c r="G253" s="123" t="s">
        <v>158</v>
      </c>
      <c r="H253" s="81">
        <v>2049000</v>
      </c>
      <c r="I253" s="82">
        <v>431999.96</v>
      </c>
      <c r="J253" s="83">
        <f>IF(IF(H253="",0,H253)=0,0,(IF(H253&gt;0,IF(I253&gt;H253,0,H253-I253),IF(I253&gt;H253,H253-I253,0))))</f>
        <v>1617000.04</v>
      </c>
      <c r="K253" s="119" t="str">
        <f t="shared" si="11"/>
        <v>00001139300059300121</v>
      </c>
      <c r="L253" s="84" t="str">
        <f>C253&amp;D253&amp;E253&amp;F253&amp;G253</f>
        <v>00001139300059300121</v>
      </c>
    </row>
    <row r="254" spans="1:12" s="85" customFormat="1" ht="33.75">
      <c r="A254" s="80" t="s">
        <v>159</v>
      </c>
      <c r="B254" s="79" t="s">
        <v>16</v>
      </c>
      <c r="C254" s="122" t="s">
        <v>80</v>
      </c>
      <c r="D254" s="126" t="s">
        <v>244</v>
      </c>
      <c r="E254" s="162" t="s">
        <v>275</v>
      </c>
      <c r="F254" s="191"/>
      <c r="G254" s="123" t="s">
        <v>160</v>
      </c>
      <c r="H254" s="81">
        <v>240600</v>
      </c>
      <c r="I254" s="82">
        <v>135.48</v>
      </c>
      <c r="J254" s="83">
        <f>IF(IF(H254="",0,H254)=0,0,(IF(H254&gt;0,IF(I254&gt;H254,0,H254-I254),IF(I254&gt;H254,H254-I254,0))))</f>
        <v>240464.52</v>
      </c>
      <c r="K254" s="119" t="str">
        <f t="shared" si="11"/>
        <v>00001139300059300122</v>
      </c>
      <c r="L254" s="84" t="str">
        <f>C254&amp;D254&amp;E254&amp;F254&amp;G254</f>
        <v>00001139300059300122</v>
      </c>
    </row>
    <row r="255" spans="1:12" s="85" customFormat="1" ht="33.75">
      <c r="A255" s="80" t="s">
        <v>161</v>
      </c>
      <c r="B255" s="79" t="s">
        <v>16</v>
      </c>
      <c r="C255" s="122" t="s">
        <v>80</v>
      </c>
      <c r="D255" s="126" t="s">
        <v>244</v>
      </c>
      <c r="E255" s="162" t="s">
        <v>275</v>
      </c>
      <c r="F255" s="191"/>
      <c r="G255" s="123" t="s">
        <v>162</v>
      </c>
      <c r="H255" s="81">
        <v>592559</v>
      </c>
      <c r="I255" s="82">
        <v>128179.48</v>
      </c>
      <c r="J255" s="83">
        <f>IF(IF(H255="",0,H255)=0,0,(IF(H255&gt;0,IF(I255&gt;H255,0,H255-I255),IF(I255&gt;H255,H255-I255,0))))</f>
        <v>464379.52</v>
      </c>
      <c r="K255" s="119" t="str">
        <f t="shared" si="11"/>
        <v>00001139300059300129</v>
      </c>
      <c r="L255" s="84" t="str">
        <f>C255&amp;D255&amp;E255&amp;F255&amp;G255</f>
        <v>00001139300059300129</v>
      </c>
    </row>
    <row r="256" spans="1:12" s="85" customFormat="1" ht="12.75">
      <c r="A256" s="80" t="s">
        <v>178</v>
      </c>
      <c r="B256" s="79" t="s">
        <v>16</v>
      </c>
      <c r="C256" s="122" t="s">
        <v>80</v>
      </c>
      <c r="D256" s="126" t="s">
        <v>244</v>
      </c>
      <c r="E256" s="162" t="s">
        <v>275</v>
      </c>
      <c r="F256" s="191"/>
      <c r="G256" s="123" t="s">
        <v>179</v>
      </c>
      <c r="H256" s="81">
        <v>2631841</v>
      </c>
      <c r="I256" s="82">
        <v>32311.44</v>
      </c>
      <c r="J256" s="83">
        <f>IF(IF(H256="",0,H256)=0,0,(IF(H256&gt;0,IF(I256&gt;H256,0,H256-I256),IF(I256&gt;H256,H256-I256,0))))</f>
        <v>2599529.56</v>
      </c>
      <c r="K256" s="119" t="str">
        <f t="shared" si="11"/>
        <v>00001139300059300244</v>
      </c>
      <c r="L256" s="84" t="str">
        <f>C256&amp;D256&amp;E256&amp;F256&amp;G256</f>
        <v>00001139300059300244</v>
      </c>
    </row>
    <row r="257" spans="1:12" ht="12.75">
      <c r="A257" s="100" t="s">
        <v>276</v>
      </c>
      <c r="B257" s="101" t="s">
        <v>16</v>
      </c>
      <c r="C257" s="102" t="s">
        <v>80</v>
      </c>
      <c r="D257" s="125" t="s">
        <v>244</v>
      </c>
      <c r="E257" s="189" t="s">
        <v>278</v>
      </c>
      <c r="F257" s="190"/>
      <c r="G257" s="130" t="s">
        <v>80</v>
      </c>
      <c r="H257" s="97">
        <v>179832.38</v>
      </c>
      <c r="I257" s="103">
        <v>23719</v>
      </c>
      <c r="J257" s="104">
        <v>156113.38</v>
      </c>
      <c r="K257" s="119" t="str">
        <f t="shared" si="11"/>
        <v>00001139390099990000</v>
      </c>
      <c r="L257" s="107" t="s">
        <v>277</v>
      </c>
    </row>
    <row r="258" spans="1:12" s="85" customFormat="1" ht="12.75">
      <c r="A258" s="80" t="s">
        <v>178</v>
      </c>
      <c r="B258" s="79" t="s">
        <v>16</v>
      </c>
      <c r="C258" s="122" t="s">
        <v>80</v>
      </c>
      <c r="D258" s="126" t="s">
        <v>244</v>
      </c>
      <c r="E258" s="162" t="s">
        <v>278</v>
      </c>
      <c r="F258" s="191"/>
      <c r="G258" s="123" t="s">
        <v>179</v>
      </c>
      <c r="H258" s="81">
        <v>100000</v>
      </c>
      <c r="I258" s="82">
        <v>0</v>
      </c>
      <c r="J258" s="83">
        <f>IF(IF(H258="",0,H258)=0,0,(IF(H258&gt;0,IF(I258&gt;H258,0,H258-I258),IF(I258&gt;H258,H258-I258,0))))</f>
        <v>100000</v>
      </c>
      <c r="K258" s="119" t="str">
        <f t="shared" si="11"/>
        <v>00001139390099990244</v>
      </c>
      <c r="L258" s="84" t="str">
        <f>C258&amp;D258&amp;E258&amp;F258&amp;G258</f>
        <v>00001139390099990244</v>
      </c>
    </row>
    <row r="259" spans="1:12" s="85" customFormat="1" ht="22.5">
      <c r="A259" s="80" t="s">
        <v>279</v>
      </c>
      <c r="B259" s="79" t="s">
        <v>16</v>
      </c>
      <c r="C259" s="122" t="s">
        <v>80</v>
      </c>
      <c r="D259" s="126" t="s">
        <v>244</v>
      </c>
      <c r="E259" s="162" t="s">
        <v>278</v>
      </c>
      <c r="F259" s="191"/>
      <c r="G259" s="123" t="s">
        <v>280</v>
      </c>
      <c r="H259" s="81">
        <v>79832.38</v>
      </c>
      <c r="I259" s="82">
        <v>23719</v>
      </c>
      <c r="J259" s="83">
        <f>IF(IF(H259="",0,H259)=0,0,(IF(H259&gt;0,IF(I259&gt;H259,0,H259-I259),IF(I259&gt;H259,H259-I259,0))))</f>
        <v>56113.38</v>
      </c>
      <c r="K259" s="119" t="str">
        <f t="shared" si="11"/>
        <v>00001139390099990831</v>
      </c>
      <c r="L259" s="84" t="str">
        <f>C259&amp;D259&amp;E259&amp;F259&amp;G259</f>
        <v>00001139390099990831</v>
      </c>
    </row>
    <row r="260" spans="1:12" ht="33.75">
      <c r="A260" s="100" t="s">
        <v>188</v>
      </c>
      <c r="B260" s="101" t="s">
        <v>16</v>
      </c>
      <c r="C260" s="102" t="s">
        <v>80</v>
      </c>
      <c r="D260" s="125" t="s">
        <v>244</v>
      </c>
      <c r="E260" s="189" t="s">
        <v>190</v>
      </c>
      <c r="F260" s="190"/>
      <c r="G260" s="130" t="s">
        <v>80</v>
      </c>
      <c r="H260" s="97">
        <v>374000</v>
      </c>
      <c r="I260" s="103">
        <v>89765.64</v>
      </c>
      <c r="J260" s="104">
        <v>284234.36</v>
      </c>
      <c r="K260" s="119" t="str">
        <f t="shared" si="11"/>
        <v>00001139500000000000</v>
      </c>
      <c r="L260" s="107" t="s">
        <v>281</v>
      </c>
    </row>
    <row r="261" spans="1:12" ht="22.5">
      <c r="A261" s="100" t="s">
        <v>191</v>
      </c>
      <c r="B261" s="101" t="s">
        <v>16</v>
      </c>
      <c r="C261" s="102" t="s">
        <v>80</v>
      </c>
      <c r="D261" s="125" t="s">
        <v>244</v>
      </c>
      <c r="E261" s="189" t="s">
        <v>193</v>
      </c>
      <c r="F261" s="190"/>
      <c r="G261" s="130" t="s">
        <v>80</v>
      </c>
      <c r="H261" s="97">
        <v>374000</v>
      </c>
      <c r="I261" s="103">
        <v>89765.64</v>
      </c>
      <c r="J261" s="104">
        <v>284234.36</v>
      </c>
      <c r="K261" s="119" t="str">
        <f t="shared" si="11"/>
        <v>00001139500001000000</v>
      </c>
      <c r="L261" s="107" t="s">
        <v>282</v>
      </c>
    </row>
    <row r="262" spans="1:12" s="85" customFormat="1" ht="22.5">
      <c r="A262" s="80" t="s">
        <v>217</v>
      </c>
      <c r="B262" s="79" t="s">
        <v>16</v>
      </c>
      <c r="C262" s="122" t="s">
        <v>80</v>
      </c>
      <c r="D262" s="126" t="s">
        <v>244</v>
      </c>
      <c r="E262" s="162" t="s">
        <v>193</v>
      </c>
      <c r="F262" s="191"/>
      <c r="G262" s="123" t="s">
        <v>218</v>
      </c>
      <c r="H262" s="81">
        <v>374000</v>
      </c>
      <c r="I262" s="82">
        <v>89765.64</v>
      </c>
      <c r="J262" s="83">
        <f>IF(IF(H262="",0,H262)=0,0,(IF(H262&gt;0,IF(I262&gt;H262,0,H262-I262),IF(I262&gt;H262,H262-I262,0))))</f>
        <v>284234.36</v>
      </c>
      <c r="K262" s="119" t="str">
        <f t="shared" si="11"/>
        <v>00001139500001000321</v>
      </c>
      <c r="L262" s="84" t="str">
        <f>C262&amp;D262&amp;E262&amp;F262&amp;G262</f>
        <v>00001139500001000321</v>
      </c>
    </row>
    <row r="263" spans="1:12" ht="12.75">
      <c r="A263" s="100" t="s">
        <v>283</v>
      </c>
      <c r="B263" s="101" t="s">
        <v>16</v>
      </c>
      <c r="C263" s="102" t="s">
        <v>80</v>
      </c>
      <c r="D263" s="125" t="s">
        <v>285</v>
      </c>
      <c r="E263" s="189" t="s">
        <v>149</v>
      </c>
      <c r="F263" s="190"/>
      <c r="G263" s="130" t="s">
        <v>80</v>
      </c>
      <c r="H263" s="97">
        <v>1004600</v>
      </c>
      <c r="I263" s="103">
        <v>251100</v>
      </c>
      <c r="J263" s="104">
        <v>753500</v>
      </c>
      <c r="K263" s="119" t="str">
        <f t="shared" si="11"/>
        <v>00002000000000000000</v>
      </c>
      <c r="L263" s="107" t="s">
        <v>284</v>
      </c>
    </row>
    <row r="264" spans="1:12" ht="12.75">
      <c r="A264" s="100" t="s">
        <v>286</v>
      </c>
      <c r="B264" s="101" t="s">
        <v>16</v>
      </c>
      <c r="C264" s="102" t="s">
        <v>80</v>
      </c>
      <c r="D264" s="125" t="s">
        <v>288</v>
      </c>
      <c r="E264" s="189" t="s">
        <v>149</v>
      </c>
      <c r="F264" s="190"/>
      <c r="G264" s="130" t="s">
        <v>80</v>
      </c>
      <c r="H264" s="97">
        <v>1004600</v>
      </c>
      <c r="I264" s="103">
        <v>251100</v>
      </c>
      <c r="J264" s="104">
        <v>753500</v>
      </c>
      <c r="K264" s="119" t="str">
        <f t="shared" si="11"/>
        <v>00002030000000000000</v>
      </c>
      <c r="L264" s="107" t="s">
        <v>287</v>
      </c>
    </row>
    <row r="265" spans="1:12" ht="22.5">
      <c r="A265" s="100" t="s">
        <v>180</v>
      </c>
      <c r="B265" s="101" t="s">
        <v>16</v>
      </c>
      <c r="C265" s="102" t="s">
        <v>80</v>
      </c>
      <c r="D265" s="125" t="s">
        <v>288</v>
      </c>
      <c r="E265" s="189" t="s">
        <v>182</v>
      </c>
      <c r="F265" s="190"/>
      <c r="G265" s="130" t="s">
        <v>80</v>
      </c>
      <c r="H265" s="97">
        <v>1004600</v>
      </c>
      <c r="I265" s="103">
        <v>251100</v>
      </c>
      <c r="J265" s="104">
        <v>753500</v>
      </c>
      <c r="K265" s="119" t="str">
        <f t="shared" si="11"/>
        <v>00002039300000000000</v>
      </c>
      <c r="L265" s="107" t="s">
        <v>289</v>
      </c>
    </row>
    <row r="266" spans="1:12" ht="33.75">
      <c r="A266" s="100" t="s">
        <v>290</v>
      </c>
      <c r="B266" s="101" t="s">
        <v>16</v>
      </c>
      <c r="C266" s="102" t="s">
        <v>80</v>
      </c>
      <c r="D266" s="125" t="s">
        <v>288</v>
      </c>
      <c r="E266" s="189" t="s">
        <v>292</v>
      </c>
      <c r="F266" s="190"/>
      <c r="G266" s="130" t="s">
        <v>80</v>
      </c>
      <c r="H266" s="97">
        <v>1004600</v>
      </c>
      <c r="I266" s="103">
        <v>251100</v>
      </c>
      <c r="J266" s="104">
        <v>753500</v>
      </c>
      <c r="K266" s="119" t="str">
        <f t="shared" si="11"/>
        <v>00002039300051180000</v>
      </c>
      <c r="L266" s="107" t="s">
        <v>291</v>
      </c>
    </row>
    <row r="267" spans="1:12" s="85" customFormat="1" ht="12.75">
      <c r="A267" s="80" t="s">
        <v>186</v>
      </c>
      <c r="B267" s="79" t="s">
        <v>16</v>
      </c>
      <c r="C267" s="122" t="s">
        <v>80</v>
      </c>
      <c r="D267" s="126" t="s">
        <v>288</v>
      </c>
      <c r="E267" s="162" t="s">
        <v>292</v>
      </c>
      <c r="F267" s="191"/>
      <c r="G267" s="123" t="s">
        <v>187</v>
      </c>
      <c r="H267" s="81">
        <v>1004600</v>
      </c>
      <c r="I267" s="82">
        <v>251100</v>
      </c>
      <c r="J267" s="83">
        <f>IF(IF(H267="",0,H267)=0,0,(IF(H267&gt;0,IF(I267&gt;H267,0,H267-I267),IF(I267&gt;H267,H267-I267,0))))</f>
        <v>753500</v>
      </c>
      <c r="K267" s="119" t="str">
        <f t="shared" si="11"/>
        <v>00002039300051180530</v>
      </c>
      <c r="L267" s="84" t="str">
        <f>C267&amp;D267&amp;E267&amp;F267&amp;G267</f>
        <v>00002039300051180530</v>
      </c>
    </row>
    <row r="268" spans="1:12" ht="22.5">
      <c r="A268" s="100" t="s">
        <v>293</v>
      </c>
      <c r="B268" s="101" t="s">
        <v>16</v>
      </c>
      <c r="C268" s="102" t="s">
        <v>80</v>
      </c>
      <c r="D268" s="125" t="s">
        <v>295</v>
      </c>
      <c r="E268" s="189" t="s">
        <v>149</v>
      </c>
      <c r="F268" s="190"/>
      <c r="G268" s="130" t="s">
        <v>80</v>
      </c>
      <c r="H268" s="97">
        <v>7834400</v>
      </c>
      <c r="I268" s="103">
        <v>1687460.83</v>
      </c>
      <c r="J268" s="104">
        <v>6146939.17</v>
      </c>
      <c r="K268" s="119" t="str">
        <f t="shared" si="11"/>
        <v>00003000000000000000</v>
      </c>
      <c r="L268" s="107" t="s">
        <v>294</v>
      </c>
    </row>
    <row r="269" spans="1:12" ht="33.75">
      <c r="A269" s="100" t="s">
        <v>296</v>
      </c>
      <c r="B269" s="101" t="s">
        <v>16</v>
      </c>
      <c r="C269" s="102" t="s">
        <v>80</v>
      </c>
      <c r="D269" s="125" t="s">
        <v>298</v>
      </c>
      <c r="E269" s="189" t="s">
        <v>149</v>
      </c>
      <c r="F269" s="190"/>
      <c r="G269" s="130" t="s">
        <v>80</v>
      </c>
      <c r="H269" s="97">
        <v>7834400</v>
      </c>
      <c r="I269" s="103">
        <v>1687460.83</v>
      </c>
      <c r="J269" s="104">
        <v>6146939.17</v>
      </c>
      <c r="K269" s="119" t="str">
        <f t="shared" si="11"/>
        <v>00003090000000000000</v>
      </c>
      <c r="L269" s="107" t="s">
        <v>297</v>
      </c>
    </row>
    <row r="270" spans="1:12" ht="33.75">
      <c r="A270" s="100" t="s">
        <v>299</v>
      </c>
      <c r="B270" s="101" t="s">
        <v>16</v>
      </c>
      <c r="C270" s="102" t="s">
        <v>80</v>
      </c>
      <c r="D270" s="125" t="s">
        <v>298</v>
      </c>
      <c r="E270" s="189" t="s">
        <v>301</v>
      </c>
      <c r="F270" s="190"/>
      <c r="G270" s="130" t="s">
        <v>80</v>
      </c>
      <c r="H270" s="97">
        <v>50000</v>
      </c>
      <c r="I270" s="103">
        <v>0</v>
      </c>
      <c r="J270" s="104">
        <v>50000</v>
      </c>
      <c r="K270" s="119" t="str">
        <f t="shared" si="11"/>
        <v>00003091200000000000</v>
      </c>
      <c r="L270" s="107" t="s">
        <v>300</v>
      </c>
    </row>
    <row r="271" spans="1:12" ht="33.75">
      <c r="A271" s="100" t="s">
        <v>302</v>
      </c>
      <c r="B271" s="101" t="s">
        <v>16</v>
      </c>
      <c r="C271" s="102" t="s">
        <v>80</v>
      </c>
      <c r="D271" s="125" t="s">
        <v>298</v>
      </c>
      <c r="E271" s="189" t="s">
        <v>304</v>
      </c>
      <c r="F271" s="190"/>
      <c r="G271" s="130" t="s">
        <v>80</v>
      </c>
      <c r="H271" s="97">
        <v>50000</v>
      </c>
      <c r="I271" s="103">
        <v>0</v>
      </c>
      <c r="J271" s="104">
        <v>50000</v>
      </c>
      <c r="K271" s="119" t="str">
        <f t="shared" si="11"/>
        <v>00003091200021230000</v>
      </c>
      <c r="L271" s="107" t="s">
        <v>303</v>
      </c>
    </row>
    <row r="272" spans="1:12" s="85" customFormat="1" ht="12.75">
      <c r="A272" s="80" t="s">
        <v>178</v>
      </c>
      <c r="B272" s="79" t="s">
        <v>16</v>
      </c>
      <c r="C272" s="122" t="s">
        <v>80</v>
      </c>
      <c r="D272" s="126" t="s">
        <v>298</v>
      </c>
      <c r="E272" s="162" t="s">
        <v>304</v>
      </c>
      <c r="F272" s="191"/>
      <c r="G272" s="123" t="s">
        <v>179</v>
      </c>
      <c r="H272" s="81">
        <v>50000</v>
      </c>
      <c r="I272" s="82">
        <v>0</v>
      </c>
      <c r="J272" s="83">
        <f>IF(IF(H272="",0,H272)=0,0,(IF(H272&gt;0,IF(I272&gt;H272,0,H272-I272),IF(I272&gt;H272,H272-I272,0))))</f>
        <v>50000</v>
      </c>
      <c r="K272" s="119" t="str">
        <f t="shared" si="11"/>
        <v>00003091200021230244</v>
      </c>
      <c r="L272" s="84" t="str">
        <f>C272&amp;D272&amp;E272&amp;F272&amp;G272</f>
        <v>00003091200021230244</v>
      </c>
    </row>
    <row r="273" spans="1:12" ht="33.75">
      <c r="A273" s="100" t="s">
        <v>305</v>
      </c>
      <c r="B273" s="101" t="s">
        <v>16</v>
      </c>
      <c r="C273" s="102" t="s">
        <v>80</v>
      </c>
      <c r="D273" s="125" t="s">
        <v>298</v>
      </c>
      <c r="E273" s="189" t="s">
        <v>307</v>
      </c>
      <c r="F273" s="190"/>
      <c r="G273" s="130" t="s">
        <v>80</v>
      </c>
      <c r="H273" s="97">
        <v>260000</v>
      </c>
      <c r="I273" s="103">
        <v>1213.38</v>
      </c>
      <c r="J273" s="104">
        <v>258786.62</v>
      </c>
      <c r="K273" s="119" t="str">
        <f t="shared" si="11"/>
        <v>00003092000000000000</v>
      </c>
      <c r="L273" s="107" t="s">
        <v>306</v>
      </c>
    </row>
    <row r="274" spans="1:12" ht="22.5">
      <c r="A274" s="100" t="s">
        <v>308</v>
      </c>
      <c r="B274" s="101" t="s">
        <v>16</v>
      </c>
      <c r="C274" s="102" t="s">
        <v>80</v>
      </c>
      <c r="D274" s="125" t="s">
        <v>298</v>
      </c>
      <c r="E274" s="189" t="s">
        <v>310</v>
      </c>
      <c r="F274" s="190"/>
      <c r="G274" s="130" t="s">
        <v>80</v>
      </c>
      <c r="H274" s="97">
        <v>260000</v>
      </c>
      <c r="I274" s="103">
        <v>1213.38</v>
      </c>
      <c r="J274" s="104">
        <v>258786.62</v>
      </c>
      <c r="K274" s="119" t="str">
        <f t="shared" si="11"/>
        <v>00003092000029310000</v>
      </c>
      <c r="L274" s="107" t="s">
        <v>309</v>
      </c>
    </row>
    <row r="275" spans="1:12" s="85" customFormat="1" ht="12.75">
      <c r="A275" s="80" t="s">
        <v>178</v>
      </c>
      <c r="B275" s="79" t="s">
        <v>16</v>
      </c>
      <c r="C275" s="122" t="s">
        <v>80</v>
      </c>
      <c r="D275" s="126" t="s">
        <v>298</v>
      </c>
      <c r="E275" s="162" t="s">
        <v>310</v>
      </c>
      <c r="F275" s="191"/>
      <c r="G275" s="123" t="s">
        <v>179</v>
      </c>
      <c r="H275" s="81">
        <v>250000</v>
      </c>
      <c r="I275" s="82">
        <v>1213.38</v>
      </c>
      <c r="J275" s="83">
        <f>IF(IF(H275="",0,H275)=0,0,(IF(H275&gt;0,IF(I275&gt;H275,0,H275-I275),IF(I275&gt;H275,H275-I275,0))))</f>
        <v>248786.62</v>
      </c>
      <c r="K275" s="119" t="str">
        <f t="shared" si="11"/>
        <v>00003092000029310244</v>
      </c>
      <c r="L275" s="84" t="str">
        <f>C275&amp;D275&amp;E275&amp;F275&amp;G275</f>
        <v>00003092000029310244</v>
      </c>
    </row>
    <row r="276" spans="1:12" s="85" customFormat="1" ht="22.5">
      <c r="A276" s="80" t="s">
        <v>194</v>
      </c>
      <c r="B276" s="79" t="s">
        <v>16</v>
      </c>
      <c r="C276" s="122" t="s">
        <v>80</v>
      </c>
      <c r="D276" s="126" t="s">
        <v>298</v>
      </c>
      <c r="E276" s="162" t="s">
        <v>310</v>
      </c>
      <c r="F276" s="191"/>
      <c r="G276" s="123" t="s">
        <v>195</v>
      </c>
      <c r="H276" s="81">
        <v>10000</v>
      </c>
      <c r="I276" s="82">
        <v>0</v>
      </c>
      <c r="J276" s="83">
        <f>IF(IF(H276="",0,H276)=0,0,(IF(H276&gt;0,IF(I276&gt;H276,0,H276-I276),IF(I276&gt;H276,H276-I276,0))))</f>
        <v>10000</v>
      </c>
      <c r="K276" s="119" t="str">
        <f t="shared" si="11"/>
        <v>00003092000029310851</v>
      </c>
      <c r="L276" s="84" t="str">
        <f>C276&amp;D276&amp;E276&amp;F276&amp;G276</f>
        <v>00003092000029310851</v>
      </c>
    </row>
    <row r="277" spans="1:12" ht="22.5">
      <c r="A277" s="100" t="s">
        <v>180</v>
      </c>
      <c r="B277" s="101" t="s">
        <v>16</v>
      </c>
      <c r="C277" s="102" t="s">
        <v>80</v>
      </c>
      <c r="D277" s="125" t="s">
        <v>298</v>
      </c>
      <c r="E277" s="189" t="s">
        <v>182</v>
      </c>
      <c r="F277" s="190"/>
      <c r="G277" s="130" t="s">
        <v>80</v>
      </c>
      <c r="H277" s="97">
        <v>7524400</v>
      </c>
      <c r="I277" s="103">
        <v>1686247.45</v>
      </c>
      <c r="J277" s="104">
        <v>5838152.55</v>
      </c>
      <c r="K277" s="119" t="str">
        <f t="shared" si="11"/>
        <v>00003099300000000000</v>
      </c>
      <c r="L277" s="107" t="s">
        <v>311</v>
      </c>
    </row>
    <row r="278" spans="1:12" ht="33.75">
      <c r="A278" s="100" t="s">
        <v>312</v>
      </c>
      <c r="B278" s="101" t="s">
        <v>16</v>
      </c>
      <c r="C278" s="102" t="s">
        <v>80</v>
      </c>
      <c r="D278" s="125" t="s">
        <v>298</v>
      </c>
      <c r="E278" s="189" t="s">
        <v>314</v>
      </c>
      <c r="F278" s="190"/>
      <c r="G278" s="130" t="s">
        <v>80</v>
      </c>
      <c r="H278" s="97">
        <v>71000</v>
      </c>
      <c r="I278" s="103">
        <v>23319.74</v>
      </c>
      <c r="J278" s="104">
        <v>47680.26</v>
      </c>
      <c r="K278" s="119" t="str">
        <f t="shared" si="11"/>
        <v>00003099300072300000</v>
      </c>
      <c r="L278" s="107" t="s">
        <v>313</v>
      </c>
    </row>
    <row r="279" spans="1:12" s="85" customFormat="1" ht="12.75">
      <c r="A279" s="80" t="s">
        <v>178</v>
      </c>
      <c r="B279" s="79" t="s">
        <v>16</v>
      </c>
      <c r="C279" s="122" t="s">
        <v>80</v>
      </c>
      <c r="D279" s="126" t="s">
        <v>298</v>
      </c>
      <c r="E279" s="162" t="s">
        <v>314</v>
      </c>
      <c r="F279" s="191"/>
      <c r="G279" s="123" t="s">
        <v>179</v>
      </c>
      <c r="H279" s="81">
        <v>71000</v>
      </c>
      <c r="I279" s="82">
        <v>23319.74</v>
      </c>
      <c r="J279" s="83">
        <f>IF(IF(H279="",0,H279)=0,0,(IF(H279&gt;0,IF(I279&gt;H279,0,H279-I279),IF(I279&gt;H279,H279-I279,0))))</f>
        <v>47680.26</v>
      </c>
      <c r="K279" s="119" t="str">
        <f t="shared" si="11"/>
        <v>00003099300072300244</v>
      </c>
      <c r="L279" s="84" t="str">
        <f>C279&amp;D279&amp;E279&amp;F279&amp;G279</f>
        <v>00003099300072300244</v>
      </c>
    </row>
    <row r="280" spans="1:12" ht="33.75">
      <c r="A280" s="100" t="s">
        <v>312</v>
      </c>
      <c r="B280" s="101" t="s">
        <v>16</v>
      </c>
      <c r="C280" s="102" t="s">
        <v>80</v>
      </c>
      <c r="D280" s="125" t="s">
        <v>298</v>
      </c>
      <c r="E280" s="189" t="s">
        <v>316</v>
      </c>
      <c r="F280" s="190"/>
      <c r="G280" s="130" t="s">
        <v>80</v>
      </c>
      <c r="H280" s="97">
        <v>17800</v>
      </c>
      <c r="I280" s="103">
        <v>6037.37</v>
      </c>
      <c r="J280" s="104">
        <v>11762.63</v>
      </c>
      <c r="K280" s="119" t="str">
        <f t="shared" si="11"/>
        <v>000030993000S2300000</v>
      </c>
      <c r="L280" s="107" t="s">
        <v>315</v>
      </c>
    </row>
    <row r="281" spans="1:12" s="85" customFormat="1" ht="12.75">
      <c r="A281" s="80" t="s">
        <v>178</v>
      </c>
      <c r="B281" s="79" t="s">
        <v>16</v>
      </c>
      <c r="C281" s="122" t="s">
        <v>80</v>
      </c>
      <c r="D281" s="126" t="s">
        <v>298</v>
      </c>
      <c r="E281" s="162" t="s">
        <v>316</v>
      </c>
      <c r="F281" s="191"/>
      <c r="G281" s="123" t="s">
        <v>179</v>
      </c>
      <c r="H281" s="81">
        <v>17800</v>
      </c>
      <c r="I281" s="82">
        <v>6037.37</v>
      </c>
      <c r="J281" s="83">
        <f>IF(IF(H281="",0,H281)=0,0,(IF(H281&gt;0,IF(I281&gt;H281,0,H281-I281),IF(I281&gt;H281,H281-I281,0))))</f>
        <v>11762.63</v>
      </c>
      <c r="K281" s="119" t="str">
        <f aca="true" t="shared" si="12" ref="K281:K319">C281&amp;D281&amp;E281&amp;F281&amp;G281</f>
        <v>000030993000S2300244</v>
      </c>
      <c r="L281" s="84" t="str">
        <f>C281&amp;D281&amp;E281&amp;F281&amp;G281</f>
        <v>000030993000S2300244</v>
      </c>
    </row>
    <row r="282" spans="1:12" ht="33.75">
      <c r="A282" s="100" t="s">
        <v>317</v>
      </c>
      <c r="B282" s="101" t="s">
        <v>16</v>
      </c>
      <c r="C282" s="102" t="s">
        <v>80</v>
      </c>
      <c r="D282" s="125" t="s">
        <v>298</v>
      </c>
      <c r="E282" s="189" t="s">
        <v>319</v>
      </c>
      <c r="F282" s="190"/>
      <c r="G282" s="130" t="s">
        <v>80</v>
      </c>
      <c r="H282" s="97">
        <v>7435600</v>
      </c>
      <c r="I282" s="103">
        <v>1656890.34</v>
      </c>
      <c r="J282" s="104">
        <v>5778709.66</v>
      </c>
      <c r="K282" s="119" t="str">
        <f t="shared" si="12"/>
        <v>00003099390001690000</v>
      </c>
      <c r="L282" s="107" t="s">
        <v>318</v>
      </c>
    </row>
    <row r="283" spans="1:12" s="85" customFormat="1" ht="12.75">
      <c r="A283" s="80" t="s">
        <v>320</v>
      </c>
      <c r="B283" s="79" t="s">
        <v>16</v>
      </c>
      <c r="C283" s="122" t="s">
        <v>80</v>
      </c>
      <c r="D283" s="126" t="s">
        <v>298</v>
      </c>
      <c r="E283" s="162" t="s">
        <v>319</v>
      </c>
      <c r="F283" s="191"/>
      <c r="G283" s="123" t="s">
        <v>321</v>
      </c>
      <c r="H283" s="81">
        <v>5297000</v>
      </c>
      <c r="I283" s="82">
        <v>1200353.41</v>
      </c>
      <c r="J283" s="83">
        <f aca="true" t="shared" si="13" ref="J283:J289">IF(IF(H283="",0,H283)=0,0,(IF(H283&gt;0,IF(I283&gt;H283,0,H283-I283),IF(I283&gt;H283,H283-I283,0))))</f>
        <v>4096646.59</v>
      </c>
      <c r="K283" s="119" t="str">
        <f t="shared" si="12"/>
        <v>00003099390001690111</v>
      </c>
      <c r="L283" s="84" t="str">
        <f aca="true" t="shared" si="14" ref="L283:L289">C283&amp;D283&amp;E283&amp;F283&amp;G283</f>
        <v>00003099390001690111</v>
      </c>
    </row>
    <row r="284" spans="1:12" s="85" customFormat="1" ht="33.75">
      <c r="A284" s="80" t="s">
        <v>322</v>
      </c>
      <c r="B284" s="79" t="s">
        <v>16</v>
      </c>
      <c r="C284" s="122" t="s">
        <v>80</v>
      </c>
      <c r="D284" s="126" t="s">
        <v>298</v>
      </c>
      <c r="E284" s="162" t="s">
        <v>319</v>
      </c>
      <c r="F284" s="191"/>
      <c r="G284" s="123" t="s">
        <v>323</v>
      </c>
      <c r="H284" s="81">
        <v>1599400</v>
      </c>
      <c r="I284" s="82">
        <v>384000</v>
      </c>
      <c r="J284" s="83">
        <f t="shared" si="13"/>
        <v>1215400</v>
      </c>
      <c r="K284" s="119" t="str">
        <f t="shared" si="12"/>
        <v>00003099390001690119</v>
      </c>
      <c r="L284" s="84" t="str">
        <f t="shared" si="14"/>
        <v>00003099390001690119</v>
      </c>
    </row>
    <row r="285" spans="1:12" s="85" customFormat="1" ht="12.75">
      <c r="A285" s="80" t="s">
        <v>178</v>
      </c>
      <c r="B285" s="79" t="s">
        <v>16</v>
      </c>
      <c r="C285" s="122" t="s">
        <v>80</v>
      </c>
      <c r="D285" s="126" t="s">
        <v>298</v>
      </c>
      <c r="E285" s="162" t="s">
        <v>319</v>
      </c>
      <c r="F285" s="191"/>
      <c r="G285" s="123" t="s">
        <v>179</v>
      </c>
      <c r="H285" s="81">
        <v>451700</v>
      </c>
      <c r="I285" s="82">
        <v>54169.87</v>
      </c>
      <c r="J285" s="83">
        <f t="shared" si="13"/>
        <v>397530.13</v>
      </c>
      <c r="K285" s="119" t="str">
        <f t="shared" si="12"/>
        <v>00003099390001690244</v>
      </c>
      <c r="L285" s="84" t="str">
        <f t="shared" si="14"/>
        <v>00003099390001690244</v>
      </c>
    </row>
    <row r="286" spans="1:12" s="85" customFormat="1" ht="22.5">
      <c r="A286" s="80" t="s">
        <v>279</v>
      </c>
      <c r="B286" s="79" t="s">
        <v>16</v>
      </c>
      <c r="C286" s="122" t="s">
        <v>80</v>
      </c>
      <c r="D286" s="126" t="s">
        <v>298</v>
      </c>
      <c r="E286" s="162" t="s">
        <v>319</v>
      </c>
      <c r="F286" s="191"/>
      <c r="G286" s="123" t="s">
        <v>280</v>
      </c>
      <c r="H286" s="81">
        <v>2500</v>
      </c>
      <c r="I286" s="82">
        <v>0</v>
      </c>
      <c r="J286" s="83">
        <f t="shared" si="13"/>
        <v>2500</v>
      </c>
      <c r="K286" s="119" t="str">
        <f t="shared" si="12"/>
        <v>00003099390001690831</v>
      </c>
      <c r="L286" s="84" t="str">
        <f t="shared" si="14"/>
        <v>00003099390001690831</v>
      </c>
    </row>
    <row r="287" spans="1:12" s="85" customFormat="1" ht="22.5">
      <c r="A287" s="80" t="s">
        <v>194</v>
      </c>
      <c r="B287" s="79" t="s">
        <v>16</v>
      </c>
      <c r="C287" s="122" t="s">
        <v>80</v>
      </c>
      <c r="D287" s="126" t="s">
        <v>298</v>
      </c>
      <c r="E287" s="162" t="s">
        <v>319</v>
      </c>
      <c r="F287" s="191"/>
      <c r="G287" s="123" t="s">
        <v>195</v>
      </c>
      <c r="H287" s="81">
        <v>25000</v>
      </c>
      <c r="I287" s="82">
        <v>0</v>
      </c>
      <c r="J287" s="83">
        <f t="shared" si="13"/>
        <v>25000</v>
      </c>
      <c r="K287" s="119" t="str">
        <f t="shared" si="12"/>
        <v>00003099390001690851</v>
      </c>
      <c r="L287" s="84" t="str">
        <f t="shared" si="14"/>
        <v>00003099390001690851</v>
      </c>
    </row>
    <row r="288" spans="1:12" s="85" customFormat="1" ht="12.75">
      <c r="A288" s="80" t="s">
        <v>196</v>
      </c>
      <c r="B288" s="79" t="s">
        <v>16</v>
      </c>
      <c r="C288" s="122" t="s">
        <v>80</v>
      </c>
      <c r="D288" s="126" t="s">
        <v>298</v>
      </c>
      <c r="E288" s="162" t="s">
        <v>319</v>
      </c>
      <c r="F288" s="191"/>
      <c r="G288" s="123" t="s">
        <v>197</v>
      </c>
      <c r="H288" s="81">
        <v>10000</v>
      </c>
      <c r="I288" s="82">
        <v>0</v>
      </c>
      <c r="J288" s="83">
        <f t="shared" si="13"/>
        <v>10000</v>
      </c>
      <c r="K288" s="119" t="str">
        <f t="shared" si="12"/>
        <v>00003099390001690852</v>
      </c>
      <c r="L288" s="84" t="str">
        <f t="shared" si="14"/>
        <v>00003099390001690852</v>
      </c>
    </row>
    <row r="289" spans="1:12" s="85" customFormat="1" ht="12.75">
      <c r="A289" s="80" t="s">
        <v>198</v>
      </c>
      <c r="B289" s="79" t="s">
        <v>16</v>
      </c>
      <c r="C289" s="122" t="s">
        <v>80</v>
      </c>
      <c r="D289" s="126" t="s">
        <v>298</v>
      </c>
      <c r="E289" s="162" t="s">
        <v>319</v>
      </c>
      <c r="F289" s="191"/>
      <c r="G289" s="123" t="s">
        <v>199</v>
      </c>
      <c r="H289" s="81">
        <v>50000</v>
      </c>
      <c r="I289" s="82">
        <v>18367.06</v>
      </c>
      <c r="J289" s="83">
        <f t="shared" si="13"/>
        <v>31632.94</v>
      </c>
      <c r="K289" s="119" t="str">
        <f t="shared" si="12"/>
        <v>00003099390001690853</v>
      </c>
      <c r="L289" s="84" t="str">
        <f t="shared" si="14"/>
        <v>00003099390001690853</v>
      </c>
    </row>
    <row r="290" spans="1:12" ht="12.75">
      <c r="A290" s="100" t="s">
        <v>324</v>
      </c>
      <c r="B290" s="101" t="s">
        <v>16</v>
      </c>
      <c r="C290" s="102" t="s">
        <v>80</v>
      </c>
      <c r="D290" s="125" t="s">
        <v>326</v>
      </c>
      <c r="E290" s="189" t="s">
        <v>149</v>
      </c>
      <c r="F290" s="190"/>
      <c r="G290" s="130" t="s">
        <v>80</v>
      </c>
      <c r="H290" s="97">
        <v>23394167.62</v>
      </c>
      <c r="I290" s="103">
        <v>330283.23</v>
      </c>
      <c r="J290" s="104">
        <v>23063884.39</v>
      </c>
      <c r="K290" s="119" t="str">
        <f t="shared" si="12"/>
        <v>00004000000000000000</v>
      </c>
      <c r="L290" s="107" t="s">
        <v>325</v>
      </c>
    </row>
    <row r="291" spans="1:12" ht="12.75">
      <c r="A291" s="100" t="s">
        <v>327</v>
      </c>
      <c r="B291" s="101" t="s">
        <v>16</v>
      </c>
      <c r="C291" s="102" t="s">
        <v>80</v>
      </c>
      <c r="D291" s="125" t="s">
        <v>329</v>
      </c>
      <c r="E291" s="189" t="s">
        <v>149</v>
      </c>
      <c r="F291" s="190"/>
      <c r="G291" s="130" t="s">
        <v>80</v>
      </c>
      <c r="H291" s="97">
        <v>743700</v>
      </c>
      <c r="I291" s="103">
        <v>0</v>
      </c>
      <c r="J291" s="104">
        <v>743700</v>
      </c>
      <c r="K291" s="119" t="str">
        <f t="shared" si="12"/>
        <v>00004050000000000000</v>
      </c>
      <c r="L291" s="107" t="s">
        <v>328</v>
      </c>
    </row>
    <row r="292" spans="1:12" ht="22.5">
      <c r="A292" s="100" t="s">
        <v>330</v>
      </c>
      <c r="B292" s="101" t="s">
        <v>16</v>
      </c>
      <c r="C292" s="102" t="s">
        <v>80</v>
      </c>
      <c r="D292" s="125" t="s">
        <v>329</v>
      </c>
      <c r="E292" s="189" t="s">
        <v>332</v>
      </c>
      <c r="F292" s="190"/>
      <c r="G292" s="130" t="s">
        <v>80</v>
      </c>
      <c r="H292" s="97">
        <v>43000</v>
      </c>
      <c r="I292" s="103">
        <v>0</v>
      </c>
      <c r="J292" s="104">
        <v>43000</v>
      </c>
      <c r="K292" s="119" t="str">
        <f t="shared" si="12"/>
        <v>00004050800000000000</v>
      </c>
      <c r="L292" s="107" t="s">
        <v>331</v>
      </c>
    </row>
    <row r="293" spans="1:12" ht="45">
      <c r="A293" s="100" t="s">
        <v>333</v>
      </c>
      <c r="B293" s="101" t="s">
        <v>16</v>
      </c>
      <c r="C293" s="102" t="s">
        <v>80</v>
      </c>
      <c r="D293" s="125" t="s">
        <v>329</v>
      </c>
      <c r="E293" s="189" t="s">
        <v>335</v>
      </c>
      <c r="F293" s="190"/>
      <c r="G293" s="130" t="s">
        <v>80</v>
      </c>
      <c r="H293" s="97">
        <v>43000</v>
      </c>
      <c r="I293" s="103">
        <v>0</v>
      </c>
      <c r="J293" s="104">
        <v>43000</v>
      </c>
      <c r="K293" s="119" t="str">
        <f t="shared" si="12"/>
        <v>00004050840000000000</v>
      </c>
      <c r="L293" s="107" t="s">
        <v>334</v>
      </c>
    </row>
    <row r="294" spans="1:12" ht="78.75">
      <c r="A294" s="100" t="s">
        <v>336</v>
      </c>
      <c r="B294" s="101" t="s">
        <v>16</v>
      </c>
      <c r="C294" s="102" t="s">
        <v>80</v>
      </c>
      <c r="D294" s="125" t="s">
        <v>329</v>
      </c>
      <c r="E294" s="189" t="s">
        <v>338</v>
      </c>
      <c r="F294" s="190"/>
      <c r="G294" s="130" t="s">
        <v>80</v>
      </c>
      <c r="H294" s="97">
        <v>43000</v>
      </c>
      <c r="I294" s="103">
        <v>0</v>
      </c>
      <c r="J294" s="104">
        <v>43000</v>
      </c>
      <c r="K294" s="119" t="str">
        <f t="shared" si="12"/>
        <v>00004050840020810000</v>
      </c>
      <c r="L294" s="107" t="s">
        <v>337</v>
      </c>
    </row>
    <row r="295" spans="1:12" s="85" customFormat="1" ht="12.75">
      <c r="A295" s="80" t="s">
        <v>178</v>
      </c>
      <c r="B295" s="79" t="s">
        <v>16</v>
      </c>
      <c r="C295" s="122" t="s">
        <v>80</v>
      </c>
      <c r="D295" s="126" t="s">
        <v>329</v>
      </c>
      <c r="E295" s="162" t="s">
        <v>338</v>
      </c>
      <c r="F295" s="191"/>
      <c r="G295" s="123" t="s">
        <v>179</v>
      </c>
      <c r="H295" s="81">
        <v>43000</v>
      </c>
      <c r="I295" s="82">
        <v>0</v>
      </c>
      <c r="J295" s="83">
        <f>IF(IF(H295="",0,H295)=0,0,(IF(H295&gt;0,IF(I295&gt;H295,0,H295-I295),IF(I295&gt;H295,H295-I295,0))))</f>
        <v>43000</v>
      </c>
      <c r="K295" s="119" t="str">
        <f t="shared" si="12"/>
        <v>00004050840020810244</v>
      </c>
      <c r="L295" s="84" t="str">
        <f>C295&amp;D295&amp;E295&amp;F295&amp;G295</f>
        <v>00004050840020810244</v>
      </c>
    </row>
    <row r="296" spans="1:12" ht="22.5">
      <c r="A296" s="100" t="s">
        <v>180</v>
      </c>
      <c r="B296" s="101" t="s">
        <v>16</v>
      </c>
      <c r="C296" s="102" t="s">
        <v>80</v>
      </c>
      <c r="D296" s="125" t="s">
        <v>329</v>
      </c>
      <c r="E296" s="189" t="s">
        <v>182</v>
      </c>
      <c r="F296" s="190"/>
      <c r="G296" s="130" t="s">
        <v>80</v>
      </c>
      <c r="H296" s="97">
        <v>700700</v>
      </c>
      <c r="I296" s="103">
        <v>0</v>
      </c>
      <c r="J296" s="104">
        <v>700700</v>
      </c>
      <c r="K296" s="119" t="str">
        <f t="shared" si="12"/>
        <v>00004059300000000000</v>
      </c>
      <c r="L296" s="107" t="s">
        <v>339</v>
      </c>
    </row>
    <row r="297" spans="1:12" ht="135">
      <c r="A297" s="100" t="s">
        <v>340</v>
      </c>
      <c r="B297" s="101" t="s">
        <v>16</v>
      </c>
      <c r="C297" s="102" t="s">
        <v>80</v>
      </c>
      <c r="D297" s="125" t="s">
        <v>329</v>
      </c>
      <c r="E297" s="189" t="s">
        <v>342</v>
      </c>
      <c r="F297" s="190"/>
      <c r="G297" s="130" t="s">
        <v>80</v>
      </c>
      <c r="H297" s="97">
        <v>700700</v>
      </c>
      <c r="I297" s="103">
        <v>0</v>
      </c>
      <c r="J297" s="104">
        <v>700700</v>
      </c>
      <c r="K297" s="119" t="str">
        <f t="shared" si="12"/>
        <v>00004059300070720000</v>
      </c>
      <c r="L297" s="107" t="s">
        <v>341</v>
      </c>
    </row>
    <row r="298" spans="1:12" s="85" customFormat="1" ht="12.75">
      <c r="A298" s="80" t="s">
        <v>178</v>
      </c>
      <c r="B298" s="79" t="s">
        <v>16</v>
      </c>
      <c r="C298" s="122" t="s">
        <v>80</v>
      </c>
      <c r="D298" s="126" t="s">
        <v>329</v>
      </c>
      <c r="E298" s="162" t="s">
        <v>342</v>
      </c>
      <c r="F298" s="191"/>
      <c r="G298" s="123" t="s">
        <v>179</v>
      </c>
      <c r="H298" s="81">
        <v>700700</v>
      </c>
      <c r="I298" s="82">
        <v>0</v>
      </c>
      <c r="J298" s="83">
        <f>IF(IF(H298="",0,H298)=0,0,(IF(H298&gt;0,IF(I298&gt;H298,0,H298-I298),IF(I298&gt;H298,H298-I298,0))))</f>
        <v>700700</v>
      </c>
      <c r="K298" s="119" t="str">
        <f t="shared" si="12"/>
        <v>00004059300070720244</v>
      </c>
      <c r="L298" s="84" t="str">
        <f>C298&amp;D298&amp;E298&amp;F298&amp;G298</f>
        <v>00004059300070720244</v>
      </c>
    </row>
    <row r="299" spans="1:12" ht="12.75">
      <c r="A299" s="100" t="s">
        <v>343</v>
      </c>
      <c r="B299" s="101" t="s">
        <v>16</v>
      </c>
      <c r="C299" s="102" t="s">
        <v>80</v>
      </c>
      <c r="D299" s="125" t="s">
        <v>345</v>
      </c>
      <c r="E299" s="189" t="s">
        <v>149</v>
      </c>
      <c r="F299" s="190"/>
      <c r="G299" s="130" t="s">
        <v>80</v>
      </c>
      <c r="H299" s="97">
        <v>22163300</v>
      </c>
      <c r="I299" s="103">
        <v>49142.21</v>
      </c>
      <c r="J299" s="104">
        <v>22114157.79</v>
      </c>
      <c r="K299" s="119" t="str">
        <f t="shared" si="12"/>
        <v>00004090000000000000</v>
      </c>
      <c r="L299" s="107" t="s">
        <v>344</v>
      </c>
    </row>
    <row r="300" spans="1:12" ht="56.25">
      <c r="A300" s="100" t="s">
        <v>346</v>
      </c>
      <c r="B300" s="101" t="s">
        <v>16</v>
      </c>
      <c r="C300" s="102" t="s">
        <v>80</v>
      </c>
      <c r="D300" s="125" t="s">
        <v>345</v>
      </c>
      <c r="E300" s="189" t="s">
        <v>348</v>
      </c>
      <c r="F300" s="190"/>
      <c r="G300" s="130" t="s">
        <v>80</v>
      </c>
      <c r="H300" s="97">
        <v>22163300</v>
      </c>
      <c r="I300" s="103">
        <v>49142.21</v>
      </c>
      <c r="J300" s="104">
        <v>22114157.79</v>
      </c>
      <c r="K300" s="119" t="str">
        <f t="shared" si="12"/>
        <v>00004091100000000000</v>
      </c>
      <c r="L300" s="107" t="s">
        <v>347</v>
      </c>
    </row>
    <row r="301" spans="1:12" ht="12.75">
      <c r="A301" s="100" t="s">
        <v>349</v>
      </c>
      <c r="B301" s="101" t="s">
        <v>16</v>
      </c>
      <c r="C301" s="102" t="s">
        <v>80</v>
      </c>
      <c r="D301" s="125" t="s">
        <v>345</v>
      </c>
      <c r="E301" s="189" t="s">
        <v>351</v>
      </c>
      <c r="F301" s="190"/>
      <c r="G301" s="130" t="s">
        <v>80</v>
      </c>
      <c r="H301" s="97">
        <v>15618030</v>
      </c>
      <c r="I301" s="103">
        <v>10050</v>
      </c>
      <c r="J301" s="104">
        <v>15607980</v>
      </c>
      <c r="K301" s="119" t="str">
        <f t="shared" si="12"/>
        <v>00004091100029010000</v>
      </c>
      <c r="L301" s="107" t="s">
        <v>350</v>
      </c>
    </row>
    <row r="302" spans="1:12" s="85" customFormat="1" ht="12.75">
      <c r="A302" s="80" t="s">
        <v>178</v>
      </c>
      <c r="B302" s="79" t="s">
        <v>16</v>
      </c>
      <c r="C302" s="122" t="s">
        <v>80</v>
      </c>
      <c r="D302" s="126" t="s">
        <v>345</v>
      </c>
      <c r="E302" s="162" t="s">
        <v>351</v>
      </c>
      <c r="F302" s="191"/>
      <c r="G302" s="123" t="s">
        <v>179</v>
      </c>
      <c r="H302" s="81">
        <v>15618030</v>
      </c>
      <c r="I302" s="82">
        <v>10050</v>
      </c>
      <c r="J302" s="83">
        <f>IF(IF(H302="",0,H302)=0,0,(IF(H302&gt;0,IF(I302&gt;H302,0,H302-I302),IF(I302&gt;H302,H302-I302,0))))</f>
        <v>15607980</v>
      </c>
      <c r="K302" s="119" t="str">
        <f t="shared" si="12"/>
        <v>00004091100029010244</v>
      </c>
      <c r="L302" s="84" t="str">
        <f>C302&amp;D302&amp;E302&amp;F302&amp;G302</f>
        <v>00004091100029010244</v>
      </c>
    </row>
    <row r="303" spans="1:12" ht="33.75">
      <c r="A303" s="100" t="s">
        <v>352</v>
      </c>
      <c r="B303" s="101" t="s">
        <v>16</v>
      </c>
      <c r="C303" s="102" t="s">
        <v>80</v>
      </c>
      <c r="D303" s="125" t="s">
        <v>345</v>
      </c>
      <c r="E303" s="189" t="s">
        <v>354</v>
      </c>
      <c r="F303" s="190"/>
      <c r="G303" s="130" t="s">
        <v>80</v>
      </c>
      <c r="H303" s="97">
        <v>6218000</v>
      </c>
      <c r="I303" s="103">
        <v>0</v>
      </c>
      <c r="J303" s="104">
        <v>6218000</v>
      </c>
      <c r="K303" s="119" t="str">
        <f t="shared" si="12"/>
        <v>00004091100071510000</v>
      </c>
      <c r="L303" s="107" t="s">
        <v>353</v>
      </c>
    </row>
    <row r="304" spans="1:12" s="85" customFormat="1" ht="12.75">
      <c r="A304" s="80" t="s">
        <v>178</v>
      </c>
      <c r="B304" s="79" t="s">
        <v>16</v>
      </c>
      <c r="C304" s="122" t="s">
        <v>80</v>
      </c>
      <c r="D304" s="126" t="s">
        <v>345</v>
      </c>
      <c r="E304" s="162" t="s">
        <v>354</v>
      </c>
      <c r="F304" s="191"/>
      <c r="G304" s="123" t="s">
        <v>179</v>
      </c>
      <c r="H304" s="81">
        <v>6218000</v>
      </c>
      <c r="I304" s="82">
        <v>0</v>
      </c>
      <c r="J304" s="83">
        <f>IF(IF(H304="",0,H304)=0,0,(IF(H304&gt;0,IF(I304&gt;H304,0,H304-I304),IF(I304&gt;H304,H304-I304,0))))</f>
        <v>6218000</v>
      </c>
      <c r="K304" s="119" t="str">
        <f t="shared" si="12"/>
        <v>00004091100071510244</v>
      </c>
      <c r="L304" s="84" t="str">
        <f>C304&amp;D304&amp;E304&amp;F304&amp;G304</f>
        <v>00004091100071510244</v>
      </c>
    </row>
    <row r="305" spans="1:12" ht="33.75">
      <c r="A305" s="100" t="s">
        <v>355</v>
      </c>
      <c r="B305" s="101" t="s">
        <v>16</v>
      </c>
      <c r="C305" s="102" t="s">
        <v>80</v>
      </c>
      <c r="D305" s="125" t="s">
        <v>345</v>
      </c>
      <c r="E305" s="189" t="s">
        <v>357</v>
      </c>
      <c r="F305" s="190"/>
      <c r="G305" s="130" t="s">
        <v>80</v>
      </c>
      <c r="H305" s="97">
        <v>327270</v>
      </c>
      <c r="I305" s="103">
        <v>39092.21</v>
      </c>
      <c r="J305" s="104">
        <v>288177.79</v>
      </c>
      <c r="K305" s="119" t="str">
        <f t="shared" si="12"/>
        <v>000040911000S1510000</v>
      </c>
      <c r="L305" s="107" t="s">
        <v>356</v>
      </c>
    </row>
    <row r="306" spans="1:12" s="85" customFormat="1" ht="12.75">
      <c r="A306" s="80" t="s">
        <v>178</v>
      </c>
      <c r="B306" s="79" t="s">
        <v>16</v>
      </c>
      <c r="C306" s="122" t="s">
        <v>80</v>
      </c>
      <c r="D306" s="126" t="s">
        <v>345</v>
      </c>
      <c r="E306" s="162" t="s">
        <v>357</v>
      </c>
      <c r="F306" s="191"/>
      <c r="G306" s="123" t="s">
        <v>179</v>
      </c>
      <c r="H306" s="81">
        <v>327270</v>
      </c>
      <c r="I306" s="82">
        <v>39092.21</v>
      </c>
      <c r="J306" s="83">
        <f>IF(IF(H306="",0,H306)=0,0,(IF(H306&gt;0,IF(I306&gt;H306,0,H306-I306),IF(I306&gt;H306,H306-I306,0))))</f>
        <v>288177.79</v>
      </c>
      <c r="K306" s="119" t="str">
        <f t="shared" si="12"/>
        <v>000040911000S1510244</v>
      </c>
      <c r="L306" s="84" t="str">
        <f>C306&amp;D306&amp;E306&amp;F306&amp;G306</f>
        <v>000040911000S1510244</v>
      </c>
    </row>
    <row r="307" spans="1:12" ht="12.75">
      <c r="A307" s="100" t="s">
        <v>358</v>
      </c>
      <c r="B307" s="101" t="s">
        <v>16</v>
      </c>
      <c r="C307" s="102" t="s">
        <v>80</v>
      </c>
      <c r="D307" s="125" t="s">
        <v>360</v>
      </c>
      <c r="E307" s="189" t="s">
        <v>149</v>
      </c>
      <c r="F307" s="190"/>
      <c r="G307" s="130" t="s">
        <v>80</v>
      </c>
      <c r="H307" s="97">
        <v>487167.62</v>
      </c>
      <c r="I307" s="103">
        <v>281141.02</v>
      </c>
      <c r="J307" s="104">
        <v>206026.6</v>
      </c>
      <c r="K307" s="119" t="str">
        <f t="shared" si="12"/>
        <v>00004120000000000000</v>
      </c>
      <c r="L307" s="107" t="s">
        <v>359</v>
      </c>
    </row>
    <row r="308" spans="1:12" ht="22.5">
      <c r="A308" s="100" t="s">
        <v>361</v>
      </c>
      <c r="B308" s="101" t="s">
        <v>16</v>
      </c>
      <c r="C308" s="102" t="s">
        <v>80</v>
      </c>
      <c r="D308" s="125" t="s">
        <v>360</v>
      </c>
      <c r="E308" s="189" t="s">
        <v>363</v>
      </c>
      <c r="F308" s="190"/>
      <c r="G308" s="130" t="s">
        <v>80</v>
      </c>
      <c r="H308" s="97">
        <v>7000</v>
      </c>
      <c r="I308" s="103">
        <v>0</v>
      </c>
      <c r="J308" s="104">
        <v>7000</v>
      </c>
      <c r="K308" s="119" t="str">
        <f t="shared" si="12"/>
        <v>00004122200000000000</v>
      </c>
      <c r="L308" s="107" t="s">
        <v>362</v>
      </c>
    </row>
    <row r="309" spans="1:12" ht="33.75">
      <c r="A309" s="100" t="s">
        <v>364</v>
      </c>
      <c r="B309" s="101" t="s">
        <v>16</v>
      </c>
      <c r="C309" s="102" t="s">
        <v>80</v>
      </c>
      <c r="D309" s="125" t="s">
        <v>360</v>
      </c>
      <c r="E309" s="189" t="s">
        <v>366</v>
      </c>
      <c r="F309" s="190"/>
      <c r="G309" s="130" t="s">
        <v>80</v>
      </c>
      <c r="H309" s="97">
        <v>7000</v>
      </c>
      <c r="I309" s="103">
        <v>0</v>
      </c>
      <c r="J309" s="104">
        <v>7000</v>
      </c>
      <c r="K309" s="119" t="str">
        <f t="shared" si="12"/>
        <v>00004122200022020000</v>
      </c>
      <c r="L309" s="107" t="s">
        <v>365</v>
      </c>
    </row>
    <row r="310" spans="1:12" s="85" customFormat="1" ht="12.75">
      <c r="A310" s="80" t="s">
        <v>178</v>
      </c>
      <c r="B310" s="79" t="s">
        <v>16</v>
      </c>
      <c r="C310" s="122" t="s">
        <v>80</v>
      </c>
      <c r="D310" s="126" t="s">
        <v>360</v>
      </c>
      <c r="E310" s="162" t="s">
        <v>366</v>
      </c>
      <c r="F310" s="191"/>
      <c r="G310" s="123" t="s">
        <v>179</v>
      </c>
      <c r="H310" s="81">
        <v>7000</v>
      </c>
      <c r="I310" s="82">
        <v>0</v>
      </c>
      <c r="J310" s="83">
        <f>IF(IF(H310="",0,H310)=0,0,(IF(H310&gt;0,IF(I310&gt;H310,0,H310-I310),IF(I310&gt;H310,H310-I310,0))))</f>
        <v>7000</v>
      </c>
      <c r="K310" s="119" t="str">
        <f t="shared" si="12"/>
        <v>00004122200022020244</v>
      </c>
      <c r="L310" s="84" t="str">
        <f>C310&amp;D310&amp;E310&amp;F310&amp;G310</f>
        <v>00004122200022020244</v>
      </c>
    </row>
    <row r="311" spans="1:12" ht="33.75">
      <c r="A311" s="100" t="s">
        <v>367</v>
      </c>
      <c r="B311" s="101" t="s">
        <v>16</v>
      </c>
      <c r="C311" s="102" t="s">
        <v>80</v>
      </c>
      <c r="D311" s="125" t="s">
        <v>360</v>
      </c>
      <c r="E311" s="189" t="s">
        <v>369</v>
      </c>
      <c r="F311" s="190"/>
      <c r="G311" s="130" t="s">
        <v>80</v>
      </c>
      <c r="H311" s="97">
        <v>100000</v>
      </c>
      <c r="I311" s="103">
        <v>0</v>
      </c>
      <c r="J311" s="104">
        <v>100000</v>
      </c>
      <c r="K311" s="119" t="str">
        <f t="shared" si="12"/>
        <v>00004122300000000000</v>
      </c>
      <c r="L311" s="107" t="s">
        <v>368</v>
      </c>
    </row>
    <row r="312" spans="1:12" ht="12.75">
      <c r="A312" s="100" t="s">
        <v>370</v>
      </c>
      <c r="B312" s="101" t="s">
        <v>16</v>
      </c>
      <c r="C312" s="102" t="s">
        <v>80</v>
      </c>
      <c r="D312" s="125" t="s">
        <v>360</v>
      </c>
      <c r="E312" s="189" t="s">
        <v>372</v>
      </c>
      <c r="F312" s="190"/>
      <c r="G312" s="130" t="s">
        <v>80</v>
      </c>
      <c r="H312" s="97">
        <v>100000</v>
      </c>
      <c r="I312" s="103">
        <v>0</v>
      </c>
      <c r="J312" s="104">
        <v>100000</v>
      </c>
      <c r="K312" s="119" t="str">
        <f t="shared" si="12"/>
        <v>00004122320027050000</v>
      </c>
      <c r="L312" s="107" t="s">
        <v>371</v>
      </c>
    </row>
    <row r="313" spans="1:12" s="85" customFormat="1" ht="12.75">
      <c r="A313" s="80" t="s">
        <v>178</v>
      </c>
      <c r="B313" s="79" t="s">
        <v>16</v>
      </c>
      <c r="C313" s="122" t="s">
        <v>80</v>
      </c>
      <c r="D313" s="126" t="s">
        <v>360</v>
      </c>
      <c r="E313" s="162" t="s">
        <v>372</v>
      </c>
      <c r="F313" s="191"/>
      <c r="G313" s="123" t="s">
        <v>179</v>
      </c>
      <c r="H313" s="81">
        <v>100000</v>
      </c>
      <c r="I313" s="82">
        <v>0</v>
      </c>
      <c r="J313" s="83">
        <f>IF(IF(H313="",0,H313)=0,0,(IF(H313&gt;0,IF(I313&gt;H313,0,H313-I313),IF(I313&gt;H313,H313-I313,0))))</f>
        <v>100000</v>
      </c>
      <c r="K313" s="119" t="str">
        <f t="shared" si="12"/>
        <v>00004122320027050244</v>
      </c>
      <c r="L313" s="84" t="str">
        <f>C313&amp;D313&amp;E313&amp;F313&amp;G313</f>
        <v>00004122320027050244</v>
      </c>
    </row>
    <row r="314" spans="1:12" ht="33.75">
      <c r="A314" s="100" t="s">
        <v>373</v>
      </c>
      <c r="B314" s="101" t="s">
        <v>16</v>
      </c>
      <c r="C314" s="102" t="s">
        <v>80</v>
      </c>
      <c r="D314" s="125" t="s">
        <v>360</v>
      </c>
      <c r="E314" s="189" t="s">
        <v>375</v>
      </c>
      <c r="F314" s="190"/>
      <c r="G314" s="130" t="s">
        <v>80</v>
      </c>
      <c r="H314" s="97">
        <v>100000</v>
      </c>
      <c r="I314" s="103">
        <v>66092.5</v>
      </c>
      <c r="J314" s="104">
        <v>33907.5</v>
      </c>
      <c r="K314" s="119" t="str">
        <f t="shared" si="12"/>
        <v>00004122400000000000</v>
      </c>
      <c r="L314" s="107" t="s">
        <v>374</v>
      </c>
    </row>
    <row r="315" spans="1:12" ht="33.75">
      <c r="A315" s="100" t="s">
        <v>376</v>
      </c>
      <c r="B315" s="101" t="s">
        <v>16</v>
      </c>
      <c r="C315" s="102" t="s">
        <v>80</v>
      </c>
      <c r="D315" s="125" t="s">
        <v>360</v>
      </c>
      <c r="E315" s="189" t="s">
        <v>378</v>
      </c>
      <c r="F315" s="190"/>
      <c r="G315" s="130" t="s">
        <v>80</v>
      </c>
      <c r="H315" s="97">
        <v>66092.5</v>
      </c>
      <c r="I315" s="103">
        <v>66092.5</v>
      </c>
      <c r="J315" s="104">
        <v>0</v>
      </c>
      <c r="K315" s="119" t="str">
        <f t="shared" si="12"/>
        <v>00004122410000000000</v>
      </c>
      <c r="L315" s="107" t="s">
        <v>377</v>
      </c>
    </row>
    <row r="316" spans="1:12" ht="45">
      <c r="A316" s="100" t="s">
        <v>379</v>
      </c>
      <c r="B316" s="101" t="s">
        <v>16</v>
      </c>
      <c r="C316" s="102" t="s">
        <v>80</v>
      </c>
      <c r="D316" s="125" t="s">
        <v>360</v>
      </c>
      <c r="E316" s="189" t="s">
        <v>381</v>
      </c>
      <c r="F316" s="190"/>
      <c r="G316" s="130" t="s">
        <v>80</v>
      </c>
      <c r="H316" s="97">
        <v>66092.5</v>
      </c>
      <c r="I316" s="103">
        <v>66092.5</v>
      </c>
      <c r="J316" s="104">
        <v>0</v>
      </c>
      <c r="K316" s="119" t="str">
        <f t="shared" si="12"/>
        <v>00004122410022410000</v>
      </c>
      <c r="L316" s="107" t="s">
        <v>380</v>
      </c>
    </row>
    <row r="317" spans="1:12" s="85" customFormat="1" ht="45">
      <c r="A317" s="80" t="s">
        <v>382</v>
      </c>
      <c r="B317" s="79" t="s">
        <v>16</v>
      </c>
      <c r="C317" s="122" t="s">
        <v>80</v>
      </c>
      <c r="D317" s="126" t="s">
        <v>360</v>
      </c>
      <c r="E317" s="162" t="s">
        <v>381</v>
      </c>
      <c r="F317" s="191"/>
      <c r="G317" s="123" t="s">
        <v>383</v>
      </c>
      <c r="H317" s="81">
        <v>66092.5</v>
      </c>
      <c r="I317" s="82">
        <v>66092.5</v>
      </c>
      <c r="J317" s="83">
        <f>IF(IF(H317="",0,H317)=0,0,(IF(H317&gt;0,IF(I317&gt;H317,0,H317-I317),IF(I317&gt;H317,H317-I317,0))))</f>
        <v>0</v>
      </c>
      <c r="K317" s="119" t="str">
        <f t="shared" si="12"/>
        <v>00004122410022410814</v>
      </c>
      <c r="L317" s="84" t="str">
        <f>C317&amp;D317&amp;E317&amp;F317&amp;G317</f>
        <v>00004122410022410814</v>
      </c>
    </row>
    <row r="318" spans="1:12" ht="33.75">
      <c r="A318" s="100" t="s">
        <v>384</v>
      </c>
      <c r="B318" s="101" t="s">
        <v>16</v>
      </c>
      <c r="C318" s="102" t="s">
        <v>80</v>
      </c>
      <c r="D318" s="125" t="s">
        <v>360</v>
      </c>
      <c r="E318" s="189" t="s">
        <v>386</v>
      </c>
      <c r="F318" s="190"/>
      <c r="G318" s="130" t="s">
        <v>80</v>
      </c>
      <c r="H318" s="97">
        <v>33907.5</v>
      </c>
      <c r="I318" s="103">
        <v>0</v>
      </c>
      <c r="J318" s="104">
        <v>33907.5</v>
      </c>
      <c r="K318" s="119" t="str">
        <f t="shared" si="12"/>
        <v>00004122420000000000</v>
      </c>
      <c r="L318" s="107" t="s">
        <v>385</v>
      </c>
    </row>
    <row r="319" spans="1:12" ht="33.75">
      <c r="A319" s="100" t="s">
        <v>387</v>
      </c>
      <c r="B319" s="101" t="s">
        <v>16</v>
      </c>
      <c r="C319" s="102" t="s">
        <v>80</v>
      </c>
      <c r="D319" s="125" t="s">
        <v>360</v>
      </c>
      <c r="E319" s="189" t="s">
        <v>389</v>
      </c>
      <c r="F319" s="190"/>
      <c r="G319" s="130" t="s">
        <v>80</v>
      </c>
      <c r="H319" s="97">
        <v>33907.5</v>
      </c>
      <c r="I319" s="103">
        <v>0</v>
      </c>
      <c r="J319" s="104">
        <v>33907.5</v>
      </c>
      <c r="K319" s="119" t="str">
        <f t="shared" si="12"/>
        <v>00004122420022420000</v>
      </c>
      <c r="L319" s="107" t="s">
        <v>388</v>
      </c>
    </row>
    <row r="320" spans="1:12" s="85" customFormat="1" ht="45">
      <c r="A320" s="80" t="s">
        <v>382</v>
      </c>
      <c r="B320" s="79" t="s">
        <v>16</v>
      </c>
      <c r="C320" s="122" t="s">
        <v>80</v>
      </c>
      <c r="D320" s="126" t="s">
        <v>360</v>
      </c>
      <c r="E320" s="162" t="s">
        <v>389</v>
      </c>
      <c r="F320" s="191"/>
      <c r="G320" s="123" t="s">
        <v>383</v>
      </c>
      <c r="H320" s="81">
        <v>33907.5</v>
      </c>
      <c r="I320" s="82">
        <v>0</v>
      </c>
      <c r="J320" s="83">
        <f>IF(IF(H320="",0,H320)=0,0,(IF(H320&gt;0,IF(I320&gt;H320,0,H320-I320),IF(I320&gt;H320,H320-I320,0))))</f>
        <v>33907.5</v>
      </c>
      <c r="K320" s="119" t="str">
        <f aca="true" t="shared" si="15" ref="K320:K355">C320&amp;D320&amp;E320&amp;F320&amp;G320</f>
        <v>00004122420022420814</v>
      </c>
      <c r="L320" s="84" t="str">
        <f>C320&amp;D320&amp;E320&amp;F320&amp;G320</f>
        <v>00004122420022420814</v>
      </c>
    </row>
    <row r="321" spans="1:12" ht="33.75">
      <c r="A321" s="100" t="s">
        <v>260</v>
      </c>
      <c r="B321" s="101" t="s">
        <v>16</v>
      </c>
      <c r="C321" s="102" t="s">
        <v>80</v>
      </c>
      <c r="D321" s="125" t="s">
        <v>360</v>
      </c>
      <c r="E321" s="189" t="s">
        <v>262</v>
      </c>
      <c r="F321" s="190"/>
      <c r="G321" s="130" t="s">
        <v>80</v>
      </c>
      <c r="H321" s="97">
        <v>110000</v>
      </c>
      <c r="I321" s="103">
        <v>44880.9</v>
      </c>
      <c r="J321" s="104">
        <v>65119.1</v>
      </c>
      <c r="K321" s="119" t="str">
        <f t="shared" si="15"/>
        <v>00004122900000000000</v>
      </c>
      <c r="L321" s="107" t="s">
        <v>390</v>
      </c>
    </row>
    <row r="322" spans="1:12" ht="33.75">
      <c r="A322" s="100" t="s">
        <v>391</v>
      </c>
      <c r="B322" s="101" t="s">
        <v>16</v>
      </c>
      <c r="C322" s="102" t="s">
        <v>80</v>
      </c>
      <c r="D322" s="125" t="s">
        <v>360</v>
      </c>
      <c r="E322" s="189" t="s">
        <v>393</v>
      </c>
      <c r="F322" s="190"/>
      <c r="G322" s="130" t="s">
        <v>80</v>
      </c>
      <c r="H322" s="97">
        <v>70000</v>
      </c>
      <c r="I322" s="103">
        <v>29880.9</v>
      </c>
      <c r="J322" s="104">
        <v>40119.1</v>
      </c>
      <c r="K322" s="119" t="str">
        <f t="shared" si="15"/>
        <v>00004122900022910000</v>
      </c>
      <c r="L322" s="107" t="s">
        <v>392</v>
      </c>
    </row>
    <row r="323" spans="1:12" s="85" customFormat="1" ht="12.75">
      <c r="A323" s="80" t="s">
        <v>178</v>
      </c>
      <c r="B323" s="79" t="s">
        <v>16</v>
      </c>
      <c r="C323" s="122" t="s">
        <v>80</v>
      </c>
      <c r="D323" s="126" t="s">
        <v>360</v>
      </c>
      <c r="E323" s="162" t="s">
        <v>393</v>
      </c>
      <c r="F323" s="191"/>
      <c r="G323" s="123" t="s">
        <v>179</v>
      </c>
      <c r="H323" s="81">
        <v>70000</v>
      </c>
      <c r="I323" s="82">
        <v>29880.9</v>
      </c>
      <c r="J323" s="83">
        <f>IF(IF(H323="",0,H323)=0,0,(IF(H323&gt;0,IF(I323&gt;H323,0,H323-I323),IF(I323&gt;H323,H323-I323,0))))</f>
        <v>40119.1</v>
      </c>
      <c r="K323" s="119" t="str">
        <f t="shared" si="15"/>
        <v>00004122900022910244</v>
      </c>
      <c r="L323" s="84" t="str">
        <f>C323&amp;D323&amp;E323&amp;F323&amp;G323</f>
        <v>00004122900022910244</v>
      </c>
    </row>
    <row r="324" spans="1:12" ht="22.5">
      <c r="A324" s="100" t="s">
        <v>394</v>
      </c>
      <c r="B324" s="101" t="s">
        <v>16</v>
      </c>
      <c r="C324" s="102" t="s">
        <v>80</v>
      </c>
      <c r="D324" s="125" t="s">
        <v>360</v>
      </c>
      <c r="E324" s="189" t="s">
        <v>396</v>
      </c>
      <c r="F324" s="190"/>
      <c r="G324" s="130" t="s">
        <v>80</v>
      </c>
      <c r="H324" s="97">
        <v>30000</v>
      </c>
      <c r="I324" s="103">
        <v>15000</v>
      </c>
      <c r="J324" s="104">
        <v>15000</v>
      </c>
      <c r="K324" s="119" t="str">
        <f t="shared" si="15"/>
        <v>00004122900022920000</v>
      </c>
      <c r="L324" s="107" t="s">
        <v>395</v>
      </c>
    </row>
    <row r="325" spans="1:12" s="85" customFormat="1" ht="12.75">
      <c r="A325" s="80" t="s">
        <v>178</v>
      </c>
      <c r="B325" s="79" t="s">
        <v>16</v>
      </c>
      <c r="C325" s="122" t="s">
        <v>80</v>
      </c>
      <c r="D325" s="126" t="s">
        <v>360</v>
      </c>
      <c r="E325" s="162" t="s">
        <v>396</v>
      </c>
      <c r="F325" s="191"/>
      <c r="G325" s="123" t="s">
        <v>179</v>
      </c>
      <c r="H325" s="81">
        <v>30000</v>
      </c>
      <c r="I325" s="82">
        <v>15000</v>
      </c>
      <c r="J325" s="83">
        <f>IF(IF(H325="",0,H325)=0,0,(IF(H325&gt;0,IF(I325&gt;H325,0,H325-I325),IF(I325&gt;H325,H325-I325,0))))</f>
        <v>15000</v>
      </c>
      <c r="K325" s="119" t="str">
        <f t="shared" si="15"/>
        <v>00004122900022920244</v>
      </c>
      <c r="L325" s="84" t="str">
        <f>C325&amp;D325&amp;E325&amp;F325&amp;G325</f>
        <v>00004122900022920244</v>
      </c>
    </row>
    <row r="326" spans="1:12" ht="33.75">
      <c r="A326" s="100" t="s">
        <v>397</v>
      </c>
      <c r="B326" s="101" t="s">
        <v>16</v>
      </c>
      <c r="C326" s="102" t="s">
        <v>80</v>
      </c>
      <c r="D326" s="125" t="s">
        <v>360</v>
      </c>
      <c r="E326" s="189" t="s">
        <v>399</v>
      </c>
      <c r="F326" s="190"/>
      <c r="G326" s="130" t="s">
        <v>80</v>
      </c>
      <c r="H326" s="97">
        <v>10000</v>
      </c>
      <c r="I326" s="103">
        <v>0</v>
      </c>
      <c r="J326" s="104">
        <v>10000</v>
      </c>
      <c r="K326" s="119" t="str">
        <f t="shared" si="15"/>
        <v>00004122900026050000</v>
      </c>
      <c r="L326" s="107" t="s">
        <v>398</v>
      </c>
    </row>
    <row r="327" spans="1:12" s="85" customFormat="1" ht="12.75">
      <c r="A327" s="80" t="s">
        <v>178</v>
      </c>
      <c r="B327" s="79" t="s">
        <v>16</v>
      </c>
      <c r="C327" s="122" t="s">
        <v>80</v>
      </c>
      <c r="D327" s="126" t="s">
        <v>360</v>
      </c>
      <c r="E327" s="162" t="s">
        <v>399</v>
      </c>
      <c r="F327" s="191"/>
      <c r="G327" s="123" t="s">
        <v>179</v>
      </c>
      <c r="H327" s="81">
        <v>10000</v>
      </c>
      <c r="I327" s="82">
        <v>0</v>
      </c>
      <c r="J327" s="83">
        <f>IF(IF(H327="",0,H327)=0,0,(IF(H327&gt;0,IF(I327&gt;H327,0,H327-I327),IF(I327&gt;H327,H327-I327,0))))</f>
        <v>10000</v>
      </c>
      <c r="K327" s="119" t="str">
        <f t="shared" si="15"/>
        <v>00004122900026050244</v>
      </c>
      <c r="L327" s="84" t="str">
        <f>C327&amp;D327&amp;E327&amp;F327&amp;G327</f>
        <v>00004122900026050244</v>
      </c>
    </row>
    <row r="328" spans="1:12" ht="22.5">
      <c r="A328" s="100" t="s">
        <v>180</v>
      </c>
      <c r="B328" s="101" t="s">
        <v>16</v>
      </c>
      <c r="C328" s="102" t="s">
        <v>80</v>
      </c>
      <c r="D328" s="125" t="s">
        <v>360</v>
      </c>
      <c r="E328" s="189" t="s">
        <v>182</v>
      </c>
      <c r="F328" s="190"/>
      <c r="G328" s="130" t="s">
        <v>80</v>
      </c>
      <c r="H328" s="97">
        <v>170167.62</v>
      </c>
      <c r="I328" s="103">
        <v>170167.62</v>
      </c>
      <c r="J328" s="104">
        <v>0</v>
      </c>
      <c r="K328" s="119" t="str">
        <f t="shared" si="15"/>
        <v>00004129300000000000</v>
      </c>
      <c r="L328" s="107" t="s">
        <v>400</v>
      </c>
    </row>
    <row r="329" spans="1:12" ht="12.75">
      <c r="A329" s="100" t="s">
        <v>276</v>
      </c>
      <c r="B329" s="101" t="s">
        <v>16</v>
      </c>
      <c r="C329" s="102" t="s">
        <v>80</v>
      </c>
      <c r="D329" s="125" t="s">
        <v>360</v>
      </c>
      <c r="E329" s="189" t="s">
        <v>278</v>
      </c>
      <c r="F329" s="190"/>
      <c r="G329" s="130" t="s">
        <v>80</v>
      </c>
      <c r="H329" s="97">
        <v>170167.62</v>
      </c>
      <c r="I329" s="103">
        <v>170167.62</v>
      </c>
      <c r="J329" s="104">
        <v>0</v>
      </c>
      <c r="K329" s="119" t="str">
        <f t="shared" si="15"/>
        <v>00004129390099990000</v>
      </c>
      <c r="L329" s="107" t="s">
        <v>401</v>
      </c>
    </row>
    <row r="330" spans="1:12" s="85" customFormat="1" ht="22.5">
      <c r="A330" s="80" t="s">
        <v>279</v>
      </c>
      <c r="B330" s="79" t="s">
        <v>16</v>
      </c>
      <c r="C330" s="122" t="s">
        <v>80</v>
      </c>
      <c r="D330" s="126" t="s">
        <v>360</v>
      </c>
      <c r="E330" s="162" t="s">
        <v>278</v>
      </c>
      <c r="F330" s="191"/>
      <c r="G330" s="123" t="s">
        <v>280</v>
      </c>
      <c r="H330" s="81">
        <v>170167.62</v>
      </c>
      <c r="I330" s="82">
        <v>170167.62</v>
      </c>
      <c r="J330" s="83">
        <f>IF(IF(H330="",0,H330)=0,0,(IF(H330&gt;0,IF(I330&gt;H330,0,H330-I330),IF(I330&gt;H330,H330-I330,0))))</f>
        <v>0</v>
      </c>
      <c r="K330" s="119" t="str">
        <f t="shared" si="15"/>
        <v>00004129390099990831</v>
      </c>
      <c r="L330" s="84" t="str">
        <f>C330&amp;D330&amp;E330&amp;F330&amp;G330</f>
        <v>00004129390099990831</v>
      </c>
    </row>
    <row r="331" spans="1:12" ht="12.75">
      <c r="A331" s="100" t="s">
        <v>402</v>
      </c>
      <c r="B331" s="101" t="s">
        <v>16</v>
      </c>
      <c r="C331" s="102" t="s">
        <v>80</v>
      </c>
      <c r="D331" s="125" t="s">
        <v>404</v>
      </c>
      <c r="E331" s="189" t="s">
        <v>149</v>
      </c>
      <c r="F331" s="190"/>
      <c r="G331" s="130" t="s">
        <v>80</v>
      </c>
      <c r="H331" s="97">
        <v>16114400</v>
      </c>
      <c r="I331" s="103">
        <v>2710270.34</v>
      </c>
      <c r="J331" s="104">
        <v>13404129.66</v>
      </c>
      <c r="K331" s="119" t="str">
        <f t="shared" si="15"/>
        <v>00005000000000000000</v>
      </c>
      <c r="L331" s="107" t="s">
        <v>403</v>
      </c>
    </row>
    <row r="332" spans="1:12" ht="12.75">
      <c r="A332" s="100" t="s">
        <v>405</v>
      </c>
      <c r="B332" s="101" t="s">
        <v>16</v>
      </c>
      <c r="C332" s="102" t="s">
        <v>80</v>
      </c>
      <c r="D332" s="125" t="s">
        <v>407</v>
      </c>
      <c r="E332" s="189" t="s">
        <v>149</v>
      </c>
      <c r="F332" s="190"/>
      <c r="G332" s="130" t="s">
        <v>80</v>
      </c>
      <c r="H332" s="97">
        <v>6300000</v>
      </c>
      <c r="I332" s="103">
        <v>570500</v>
      </c>
      <c r="J332" s="104">
        <v>5729500</v>
      </c>
      <c r="K332" s="119" t="str">
        <f t="shared" si="15"/>
        <v>00005010000000000000</v>
      </c>
      <c r="L332" s="107" t="s">
        <v>406</v>
      </c>
    </row>
    <row r="333" spans="1:12" ht="45">
      <c r="A333" s="100" t="s">
        <v>408</v>
      </c>
      <c r="B333" s="101" t="s">
        <v>16</v>
      </c>
      <c r="C333" s="102" t="s">
        <v>80</v>
      </c>
      <c r="D333" s="125" t="s">
        <v>407</v>
      </c>
      <c r="E333" s="189" t="s">
        <v>410</v>
      </c>
      <c r="F333" s="190"/>
      <c r="G333" s="130" t="s">
        <v>80</v>
      </c>
      <c r="H333" s="97">
        <v>800000</v>
      </c>
      <c r="I333" s="103">
        <v>570500</v>
      </c>
      <c r="J333" s="104">
        <v>229500</v>
      </c>
      <c r="K333" s="119" t="str">
        <f t="shared" si="15"/>
        <v>00005011900000000000</v>
      </c>
      <c r="L333" s="107" t="s">
        <v>409</v>
      </c>
    </row>
    <row r="334" spans="1:12" ht="22.5">
      <c r="A334" s="100" t="s">
        <v>411</v>
      </c>
      <c r="B334" s="101" t="s">
        <v>16</v>
      </c>
      <c r="C334" s="102" t="s">
        <v>80</v>
      </c>
      <c r="D334" s="125" t="s">
        <v>407</v>
      </c>
      <c r="E334" s="189" t="s">
        <v>413</v>
      </c>
      <c r="F334" s="190"/>
      <c r="G334" s="130" t="s">
        <v>80</v>
      </c>
      <c r="H334" s="97">
        <v>800000</v>
      </c>
      <c r="I334" s="103">
        <v>570500</v>
      </c>
      <c r="J334" s="104">
        <v>229500</v>
      </c>
      <c r="K334" s="119" t="str">
        <f t="shared" si="15"/>
        <v>00005011900021910000</v>
      </c>
      <c r="L334" s="107" t="s">
        <v>412</v>
      </c>
    </row>
    <row r="335" spans="1:12" s="85" customFormat="1" ht="22.5">
      <c r="A335" s="80" t="s">
        <v>414</v>
      </c>
      <c r="B335" s="79" t="s">
        <v>16</v>
      </c>
      <c r="C335" s="122" t="s">
        <v>80</v>
      </c>
      <c r="D335" s="126" t="s">
        <v>407</v>
      </c>
      <c r="E335" s="162" t="s">
        <v>413</v>
      </c>
      <c r="F335" s="191"/>
      <c r="G335" s="123" t="s">
        <v>415</v>
      </c>
      <c r="H335" s="81">
        <v>800000</v>
      </c>
      <c r="I335" s="82">
        <v>570500</v>
      </c>
      <c r="J335" s="83">
        <f>IF(IF(H335="",0,H335)=0,0,(IF(H335&gt;0,IF(I335&gt;H335,0,H335-I335),IF(I335&gt;H335,H335-I335,0))))</f>
        <v>229500</v>
      </c>
      <c r="K335" s="119" t="str">
        <f t="shared" si="15"/>
        <v>00005011900021910243</v>
      </c>
      <c r="L335" s="84" t="str">
        <f>C335&amp;D335&amp;E335&amp;F335&amp;G335</f>
        <v>00005011900021910243</v>
      </c>
    </row>
    <row r="336" spans="1:12" ht="22.5">
      <c r="A336" s="100" t="s">
        <v>180</v>
      </c>
      <c r="B336" s="101" t="s">
        <v>16</v>
      </c>
      <c r="C336" s="102" t="s">
        <v>80</v>
      </c>
      <c r="D336" s="125" t="s">
        <v>407</v>
      </c>
      <c r="E336" s="189" t="s">
        <v>182</v>
      </c>
      <c r="F336" s="190"/>
      <c r="G336" s="130" t="s">
        <v>80</v>
      </c>
      <c r="H336" s="97">
        <v>5500000</v>
      </c>
      <c r="I336" s="103">
        <v>0</v>
      </c>
      <c r="J336" s="104">
        <v>5500000</v>
      </c>
      <c r="K336" s="119" t="str">
        <f t="shared" si="15"/>
        <v>00005019300000000000</v>
      </c>
      <c r="L336" s="107" t="s">
        <v>416</v>
      </c>
    </row>
    <row r="337" spans="1:12" ht="33.75">
      <c r="A337" s="100" t="s">
        <v>417</v>
      </c>
      <c r="B337" s="101" t="s">
        <v>16</v>
      </c>
      <c r="C337" s="102" t="s">
        <v>80</v>
      </c>
      <c r="D337" s="125" t="s">
        <v>407</v>
      </c>
      <c r="E337" s="189" t="s">
        <v>419</v>
      </c>
      <c r="F337" s="190"/>
      <c r="G337" s="130" t="s">
        <v>80</v>
      </c>
      <c r="H337" s="97">
        <v>2000000</v>
      </c>
      <c r="I337" s="103">
        <v>0</v>
      </c>
      <c r="J337" s="104">
        <v>2000000</v>
      </c>
      <c r="K337" s="119" t="str">
        <f t="shared" si="15"/>
        <v>00005019300023880000</v>
      </c>
      <c r="L337" s="107" t="s">
        <v>418</v>
      </c>
    </row>
    <row r="338" spans="1:12" s="85" customFormat="1" ht="12.75">
      <c r="A338" s="80" t="s">
        <v>178</v>
      </c>
      <c r="B338" s="79" t="s">
        <v>16</v>
      </c>
      <c r="C338" s="122" t="s">
        <v>80</v>
      </c>
      <c r="D338" s="126" t="s">
        <v>407</v>
      </c>
      <c r="E338" s="162" t="s">
        <v>419</v>
      </c>
      <c r="F338" s="191"/>
      <c r="G338" s="123" t="s">
        <v>179</v>
      </c>
      <c r="H338" s="81">
        <v>2000000</v>
      </c>
      <c r="I338" s="82">
        <v>0</v>
      </c>
      <c r="J338" s="83">
        <f>IF(IF(H338="",0,H338)=0,0,(IF(H338&gt;0,IF(I338&gt;H338,0,H338-I338),IF(I338&gt;H338,H338-I338,0))))</f>
        <v>2000000</v>
      </c>
      <c r="K338" s="119" t="str">
        <f t="shared" si="15"/>
        <v>00005019300023880244</v>
      </c>
      <c r="L338" s="84" t="str">
        <f>C338&amp;D338&amp;E338&amp;F338&amp;G338</f>
        <v>00005019300023880244</v>
      </c>
    </row>
    <row r="339" spans="1:12" ht="22.5">
      <c r="A339" s="100" t="s">
        <v>420</v>
      </c>
      <c r="B339" s="101" t="s">
        <v>16</v>
      </c>
      <c r="C339" s="102" t="s">
        <v>80</v>
      </c>
      <c r="D339" s="125" t="s">
        <v>407</v>
      </c>
      <c r="E339" s="189" t="s">
        <v>422</v>
      </c>
      <c r="F339" s="190"/>
      <c r="G339" s="130" t="s">
        <v>80</v>
      </c>
      <c r="H339" s="97">
        <v>3500000</v>
      </c>
      <c r="I339" s="103">
        <v>0</v>
      </c>
      <c r="J339" s="104">
        <v>3500000</v>
      </c>
      <c r="K339" s="119" t="str">
        <f t="shared" si="15"/>
        <v>00005019300029320000</v>
      </c>
      <c r="L339" s="107" t="s">
        <v>421</v>
      </c>
    </row>
    <row r="340" spans="1:12" s="85" customFormat="1" ht="33.75">
      <c r="A340" s="80" t="s">
        <v>423</v>
      </c>
      <c r="B340" s="79" t="s">
        <v>16</v>
      </c>
      <c r="C340" s="122" t="s">
        <v>80</v>
      </c>
      <c r="D340" s="126" t="s">
        <v>407</v>
      </c>
      <c r="E340" s="162" t="s">
        <v>422</v>
      </c>
      <c r="F340" s="191"/>
      <c r="G340" s="123" t="s">
        <v>424</v>
      </c>
      <c r="H340" s="81">
        <v>3500000</v>
      </c>
      <c r="I340" s="82">
        <v>0</v>
      </c>
      <c r="J340" s="83">
        <f>IF(IF(H340="",0,H340)=0,0,(IF(H340&gt;0,IF(I340&gt;H340,0,H340-I340),IF(I340&gt;H340,H340-I340,0))))</f>
        <v>3500000</v>
      </c>
      <c r="K340" s="119" t="str">
        <f t="shared" si="15"/>
        <v>00005019300029320412</v>
      </c>
      <c r="L340" s="84" t="str">
        <f>C340&amp;D340&amp;E340&amp;F340&amp;G340</f>
        <v>00005019300029320412</v>
      </c>
    </row>
    <row r="341" spans="1:12" ht="12.75">
      <c r="A341" s="100" t="s">
        <v>425</v>
      </c>
      <c r="B341" s="101" t="s">
        <v>16</v>
      </c>
      <c r="C341" s="102" t="s">
        <v>80</v>
      </c>
      <c r="D341" s="125" t="s">
        <v>427</v>
      </c>
      <c r="E341" s="189" t="s">
        <v>149</v>
      </c>
      <c r="F341" s="190"/>
      <c r="G341" s="130" t="s">
        <v>80</v>
      </c>
      <c r="H341" s="97">
        <v>7564400</v>
      </c>
      <c r="I341" s="103">
        <v>1689770.34</v>
      </c>
      <c r="J341" s="104">
        <v>5874629.66</v>
      </c>
      <c r="K341" s="119" t="str">
        <f t="shared" si="15"/>
        <v>00005020000000000000</v>
      </c>
      <c r="L341" s="107" t="s">
        <v>426</v>
      </c>
    </row>
    <row r="342" spans="1:12" ht="45">
      <c r="A342" s="100" t="s">
        <v>428</v>
      </c>
      <c r="B342" s="101" t="s">
        <v>16</v>
      </c>
      <c r="C342" s="102" t="s">
        <v>80</v>
      </c>
      <c r="D342" s="125" t="s">
        <v>427</v>
      </c>
      <c r="E342" s="189" t="s">
        <v>430</v>
      </c>
      <c r="F342" s="190"/>
      <c r="G342" s="130" t="s">
        <v>80</v>
      </c>
      <c r="H342" s="97">
        <v>5636400</v>
      </c>
      <c r="I342" s="103">
        <v>1598827.7</v>
      </c>
      <c r="J342" s="104">
        <v>4037572.3</v>
      </c>
      <c r="K342" s="119" t="str">
        <f t="shared" si="15"/>
        <v>00005020600000000000</v>
      </c>
      <c r="L342" s="107" t="s">
        <v>429</v>
      </c>
    </row>
    <row r="343" spans="1:12" ht="22.5">
      <c r="A343" s="100" t="s">
        <v>431</v>
      </c>
      <c r="B343" s="101" t="s">
        <v>16</v>
      </c>
      <c r="C343" s="102" t="s">
        <v>80</v>
      </c>
      <c r="D343" s="125" t="s">
        <v>427</v>
      </c>
      <c r="E343" s="189" t="s">
        <v>433</v>
      </c>
      <c r="F343" s="190"/>
      <c r="G343" s="130" t="s">
        <v>80</v>
      </c>
      <c r="H343" s="97">
        <v>5368000</v>
      </c>
      <c r="I343" s="103">
        <v>1518886.32</v>
      </c>
      <c r="J343" s="104">
        <v>3849113.68</v>
      </c>
      <c r="K343" s="119" t="str">
        <f t="shared" si="15"/>
        <v>00005020600072370000</v>
      </c>
      <c r="L343" s="107" t="s">
        <v>432</v>
      </c>
    </row>
    <row r="344" spans="1:12" s="85" customFormat="1" ht="12.75">
      <c r="A344" s="80" t="s">
        <v>178</v>
      </c>
      <c r="B344" s="79" t="s">
        <v>16</v>
      </c>
      <c r="C344" s="122" t="s">
        <v>80</v>
      </c>
      <c r="D344" s="126" t="s">
        <v>427</v>
      </c>
      <c r="E344" s="162" t="s">
        <v>433</v>
      </c>
      <c r="F344" s="191"/>
      <c r="G344" s="123" t="s">
        <v>179</v>
      </c>
      <c r="H344" s="81">
        <v>114000</v>
      </c>
      <c r="I344" s="82">
        <v>114000</v>
      </c>
      <c r="J344" s="83">
        <f>IF(IF(H344="",0,H344)=0,0,(IF(H344&gt;0,IF(I344&gt;H344,0,H344-I344),IF(I344&gt;H344,H344-I344,0))))</f>
        <v>0</v>
      </c>
      <c r="K344" s="119" t="str">
        <f t="shared" si="15"/>
        <v>00005020600072370244</v>
      </c>
      <c r="L344" s="84" t="str">
        <f>C344&amp;D344&amp;E344&amp;F344&amp;G344</f>
        <v>00005020600072370244</v>
      </c>
    </row>
    <row r="345" spans="1:12" s="85" customFormat="1" ht="33.75">
      <c r="A345" s="80" t="s">
        <v>423</v>
      </c>
      <c r="B345" s="79" t="s">
        <v>16</v>
      </c>
      <c r="C345" s="122" t="s">
        <v>80</v>
      </c>
      <c r="D345" s="126" t="s">
        <v>427</v>
      </c>
      <c r="E345" s="162" t="s">
        <v>433</v>
      </c>
      <c r="F345" s="191"/>
      <c r="G345" s="123" t="s">
        <v>424</v>
      </c>
      <c r="H345" s="81">
        <v>5254000</v>
      </c>
      <c r="I345" s="82">
        <v>1404886.32</v>
      </c>
      <c r="J345" s="83">
        <f>IF(IF(H345="",0,H345)=0,0,(IF(H345&gt;0,IF(I345&gt;H345,0,H345-I345),IF(I345&gt;H345,H345-I345,0))))</f>
        <v>3849113.68</v>
      </c>
      <c r="K345" s="119" t="str">
        <f t="shared" si="15"/>
        <v>00005020600072370412</v>
      </c>
      <c r="L345" s="84" t="str">
        <f>C345&amp;D345&amp;E345&amp;F345&amp;G345</f>
        <v>00005020600072370412</v>
      </c>
    </row>
    <row r="346" spans="1:12" ht="22.5">
      <c r="A346" s="100" t="s">
        <v>434</v>
      </c>
      <c r="B346" s="101" t="s">
        <v>16</v>
      </c>
      <c r="C346" s="102" t="s">
        <v>80</v>
      </c>
      <c r="D346" s="125" t="s">
        <v>427</v>
      </c>
      <c r="E346" s="189" t="s">
        <v>436</v>
      </c>
      <c r="F346" s="190"/>
      <c r="G346" s="130" t="s">
        <v>80</v>
      </c>
      <c r="H346" s="97">
        <v>268400</v>
      </c>
      <c r="I346" s="103">
        <v>79941.38</v>
      </c>
      <c r="J346" s="104">
        <v>188458.62</v>
      </c>
      <c r="K346" s="119" t="str">
        <f t="shared" si="15"/>
        <v>000050206000S2370000</v>
      </c>
      <c r="L346" s="107" t="s">
        <v>435</v>
      </c>
    </row>
    <row r="347" spans="1:12" s="85" customFormat="1" ht="12.75">
      <c r="A347" s="80" t="s">
        <v>178</v>
      </c>
      <c r="B347" s="79" t="s">
        <v>16</v>
      </c>
      <c r="C347" s="122" t="s">
        <v>80</v>
      </c>
      <c r="D347" s="126" t="s">
        <v>427</v>
      </c>
      <c r="E347" s="162" t="s">
        <v>436</v>
      </c>
      <c r="F347" s="191"/>
      <c r="G347" s="123" t="s">
        <v>179</v>
      </c>
      <c r="H347" s="81">
        <v>6000</v>
      </c>
      <c r="I347" s="82">
        <v>6000</v>
      </c>
      <c r="J347" s="83">
        <f>IF(IF(H347="",0,H347)=0,0,(IF(H347&gt;0,IF(I347&gt;H347,0,H347-I347),IF(I347&gt;H347,H347-I347,0))))</f>
        <v>0</v>
      </c>
      <c r="K347" s="119" t="str">
        <f t="shared" si="15"/>
        <v>000050206000S2370244</v>
      </c>
      <c r="L347" s="84" t="str">
        <f>C347&amp;D347&amp;E347&amp;F347&amp;G347</f>
        <v>000050206000S2370244</v>
      </c>
    </row>
    <row r="348" spans="1:12" s="85" customFormat="1" ht="33.75">
      <c r="A348" s="80" t="s">
        <v>423</v>
      </c>
      <c r="B348" s="79" t="s">
        <v>16</v>
      </c>
      <c r="C348" s="122" t="s">
        <v>80</v>
      </c>
      <c r="D348" s="126" t="s">
        <v>427</v>
      </c>
      <c r="E348" s="162" t="s">
        <v>436</v>
      </c>
      <c r="F348" s="191"/>
      <c r="G348" s="123" t="s">
        <v>424</v>
      </c>
      <c r="H348" s="81">
        <v>262400</v>
      </c>
      <c r="I348" s="82">
        <v>73941.38</v>
      </c>
      <c r="J348" s="83">
        <f>IF(IF(H348="",0,H348)=0,0,(IF(H348&gt;0,IF(I348&gt;H348,0,H348-I348),IF(I348&gt;H348,H348-I348,0))))</f>
        <v>188458.62</v>
      </c>
      <c r="K348" s="119" t="str">
        <f t="shared" si="15"/>
        <v>000050206000S2370412</v>
      </c>
      <c r="L348" s="84" t="str">
        <f>C348&amp;D348&amp;E348&amp;F348&amp;G348</f>
        <v>000050206000S2370412</v>
      </c>
    </row>
    <row r="349" spans="1:12" ht="33.75">
      <c r="A349" s="100" t="s">
        <v>437</v>
      </c>
      <c r="B349" s="101" t="s">
        <v>16</v>
      </c>
      <c r="C349" s="102" t="s">
        <v>80</v>
      </c>
      <c r="D349" s="125" t="s">
        <v>427</v>
      </c>
      <c r="E349" s="189" t="s">
        <v>439</v>
      </c>
      <c r="F349" s="190"/>
      <c r="G349" s="130" t="s">
        <v>80</v>
      </c>
      <c r="H349" s="97">
        <v>1228000</v>
      </c>
      <c r="I349" s="103">
        <v>90000.4</v>
      </c>
      <c r="J349" s="104">
        <v>1137999.6</v>
      </c>
      <c r="K349" s="119" t="str">
        <f t="shared" si="15"/>
        <v>00005021500000000000</v>
      </c>
      <c r="L349" s="107" t="s">
        <v>438</v>
      </c>
    </row>
    <row r="350" spans="1:12" ht="33.75">
      <c r="A350" s="100" t="s">
        <v>440</v>
      </c>
      <c r="B350" s="101" t="s">
        <v>16</v>
      </c>
      <c r="C350" s="102" t="s">
        <v>80</v>
      </c>
      <c r="D350" s="125" t="s">
        <v>427</v>
      </c>
      <c r="E350" s="189" t="s">
        <v>442</v>
      </c>
      <c r="F350" s="190"/>
      <c r="G350" s="130" t="s">
        <v>80</v>
      </c>
      <c r="H350" s="97">
        <v>100000</v>
      </c>
      <c r="I350" s="103">
        <v>90000.4</v>
      </c>
      <c r="J350" s="104">
        <v>9999.6</v>
      </c>
      <c r="K350" s="119" t="str">
        <f t="shared" si="15"/>
        <v>00005021500021550000</v>
      </c>
      <c r="L350" s="107" t="s">
        <v>441</v>
      </c>
    </row>
    <row r="351" spans="1:12" s="85" customFormat="1" ht="12.75">
      <c r="A351" s="80" t="s">
        <v>178</v>
      </c>
      <c r="B351" s="79" t="s">
        <v>16</v>
      </c>
      <c r="C351" s="122" t="s">
        <v>80</v>
      </c>
      <c r="D351" s="126" t="s">
        <v>427</v>
      </c>
      <c r="E351" s="162" t="s">
        <v>442</v>
      </c>
      <c r="F351" s="191"/>
      <c r="G351" s="123" t="s">
        <v>179</v>
      </c>
      <c r="H351" s="81">
        <v>100000</v>
      </c>
      <c r="I351" s="82">
        <v>90000.4</v>
      </c>
      <c r="J351" s="83">
        <f>IF(IF(H351="",0,H351)=0,0,(IF(H351&gt;0,IF(I351&gt;H351,0,H351-I351),IF(I351&gt;H351,H351-I351,0))))</f>
        <v>9999.6</v>
      </c>
      <c r="K351" s="119" t="str">
        <f t="shared" si="15"/>
        <v>00005021500021550244</v>
      </c>
      <c r="L351" s="84" t="str">
        <f>C351&amp;D351&amp;E351&amp;F351&amp;G351</f>
        <v>00005021500021550244</v>
      </c>
    </row>
    <row r="352" spans="1:12" ht="33.75">
      <c r="A352" s="100" t="s">
        <v>443</v>
      </c>
      <c r="B352" s="101" t="s">
        <v>16</v>
      </c>
      <c r="C352" s="102" t="s">
        <v>80</v>
      </c>
      <c r="D352" s="125" t="s">
        <v>427</v>
      </c>
      <c r="E352" s="189" t="s">
        <v>445</v>
      </c>
      <c r="F352" s="190"/>
      <c r="G352" s="130" t="s">
        <v>80</v>
      </c>
      <c r="H352" s="97">
        <v>1128000</v>
      </c>
      <c r="I352" s="103">
        <v>0</v>
      </c>
      <c r="J352" s="104">
        <v>1128000</v>
      </c>
      <c r="K352" s="119" t="str">
        <f t="shared" si="15"/>
        <v>00005021500021560000</v>
      </c>
      <c r="L352" s="107" t="s">
        <v>444</v>
      </c>
    </row>
    <row r="353" spans="1:12" s="85" customFormat="1" ht="33.75">
      <c r="A353" s="80" t="s">
        <v>446</v>
      </c>
      <c r="B353" s="79" t="s">
        <v>16</v>
      </c>
      <c r="C353" s="122" t="s">
        <v>80</v>
      </c>
      <c r="D353" s="126" t="s">
        <v>427</v>
      </c>
      <c r="E353" s="162" t="s">
        <v>445</v>
      </c>
      <c r="F353" s="191"/>
      <c r="G353" s="123" t="s">
        <v>447</v>
      </c>
      <c r="H353" s="81">
        <v>1128000</v>
      </c>
      <c r="I353" s="82">
        <v>0</v>
      </c>
      <c r="J353" s="83">
        <f>IF(IF(H353="",0,H353)=0,0,(IF(H353&gt;0,IF(I353&gt;H353,0,H353-I353),IF(I353&gt;H353,H353-I353,0))))</f>
        <v>1128000</v>
      </c>
      <c r="K353" s="119" t="str">
        <f t="shared" si="15"/>
        <v>00005021500021560414</v>
      </c>
      <c r="L353" s="84" t="str">
        <f>C353&amp;D353&amp;E353&amp;F353&amp;G353</f>
        <v>00005021500021560414</v>
      </c>
    </row>
    <row r="354" spans="1:12" ht="22.5">
      <c r="A354" s="100" t="s">
        <v>180</v>
      </c>
      <c r="B354" s="101" t="s">
        <v>16</v>
      </c>
      <c r="C354" s="102" t="s">
        <v>80</v>
      </c>
      <c r="D354" s="125" t="s">
        <v>427</v>
      </c>
      <c r="E354" s="189" t="s">
        <v>182</v>
      </c>
      <c r="F354" s="190"/>
      <c r="G354" s="130" t="s">
        <v>80</v>
      </c>
      <c r="H354" s="97">
        <v>700000</v>
      </c>
      <c r="I354" s="103">
        <v>942.24</v>
      </c>
      <c r="J354" s="104">
        <v>699057.76</v>
      </c>
      <c r="K354" s="119" t="str">
        <f t="shared" si="15"/>
        <v>00005029300000000000</v>
      </c>
      <c r="L354" s="107" t="s">
        <v>448</v>
      </c>
    </row>
    <row r="355" spans="1:12" ht="12.75">
      <c r="A355" s="100" t="s">
        <v>449</v>
      </c>
      <c r="B355" s="101" t="s">
        <v>16</v>
      </c>
      <c r="C355" s="102" t="s">
        <v>80</v>
      </c>
      <c r="D355" s="125" t="s">
        <v>427</v>
      </c>
      <c r="E355" s="189" t="s">
        <v>451</v>
      </c>
      <c r="F355" s="190"/>
      <c r="G355" s="130" t="s">
        <v>80</v>
      </c>
      <c r="H355" s="97">
        <v>700000</v>
      </c>
      <c r="I355" s="103">
        <v>942.24</v>
      </c>
      <c r="J355" s="104">
        <v>699057.76</v>
      </c>
      <c r="K355" s="119" t="str">
        <f t="shared" si="15"/>
        <v>00005029300029110000</v>
      </c>
      <c r="L355" s="107" t="s">
        <v>450</v>
      </c>
    </row>
    <row r="356" spans="1:12" s="85" customFormat="1" ht="12.75">
      <c r="A356" s="80" t="s">
        <v>178</v>
      </c>
      <c r="B356" s="79" t="s">
        <v>16</v>
      </c>
      <c r="C356" s="122" t="s">
        <v>80</v>
      </c>
      <c r="D356" s="126" t="s">
        <v>427</v>
      </c>
      <c r="E356" s="162" t="s">
        <v>451</v>
      </c>
      <c r="F356" s="191"/>
      <c r="G356" s="123" t="s">
        <v>179</v>
      </c>
      <c r="H356" s="81">
        <v>700000</v>
      </c>
      <c r="I356" s="82">
        <v>942.24</v>
      </c>
      <c r="J356" s="83">
        <f>IF(IF(H356="",0,H356)=0,0,(IF(H356&gt;0,IF(I356&gt;H356,0,H356-I356),IF(I356&gt;H356,H356-I356,0))))</f>
        <v>699057.76</v>
      </c>
      <c r="K356" s="119" t="str">
        <f aca="true" t="shared" si="16" ref="K356:K391">C356&amp;D356&amp;E356&amp;F356&amp;G356</f>
        <v>00005029300029110244</v>
      </c>
      <c r="L356" s="84" t="str">
        <f>C356&amp;D356&amp;E356&amp;F356&amp;G356</f>
        <v>00005029300029110244</v>
      </c>
    </row>
    <row r="357" spans="1:12" ht="12.75">
      <c r="A357" s="100" t="s">
        <v>452</v>
      </c>
      <c r="B357" s="101" t="s">
        <v>16</v>
      </c>
      <c r="C357" s="102" t="s">
        <v>80</v>
      </c>
      <c r="D357" s="125" t="s">
        <v>454</v>
      </c>
      <c r="E357" s="189" t="s">
        <v>149</v>
      </c>
      <c r="F357" s="190"/>
      <c r="G357" s="130" t="s">
        <v>80</v>
      </c>
      <c r="H357" s="97">
        <v>2250000</v>
      </c>
      <c r="I357" s="103">
        <v>450000</v>
      </c>
      <c r="J357" s="104">
        <v>1800000</v>
      </c>
      <c r="K357" s="119" t="str">
        <f t="shared" si="16"/>
        <v>00005030000000000000</v>
      </c>
      <c r="L357" s="107" t="s">
        <v>453</v>
      </c>
    </row>
    <row r="358" spans="1:12" ht="22.5">
      <c r="A358" s="100" t="s">
        <v>180</v>
      </c>
      <c r="B358" s="101" t="s">
        <v>16</v>
      </c>
      <c r="C358" s="102" t="s">
        <v>80</v>
      </c>
      <c r="D358" s="125" t="s">
        <v>454</v>
      </c>
      <c r="E358" s="189" t="s">
        <v>182</v>
      </c>
      <c r="F358" s="190"/>
      <c r="G358" s="130" t="s">
        <v>80</v>
      </c>
      <c r="H358" s="97">
        <v>2250000</v>
      </c>
      <c r="I358" s="103">
        <v>450000</v>
      </c>
      <c r="J358" s="104">
        <v>1800000</v>
      </c>
      <c r="K358" s="119" t="str">
        <f t="shared" si="16"/>
        <v>00005039300000000000</v>
      </c>
      <c r="L358" s="107" t="s">
        <v>455</v>
      </c>
    </row>
    <row r="359" spans="1:12" ht="12.75">
      <c r="A359" s="100" t="s">
        <v>456</v>
      </c>
      <c r="B359" s="101" t="s">
        <v>16</v>
      </c>
      <c r="C359" s="102" t="s">
        <v>80</v>
      </c>
      <c r="D359" s="125" t="s">
        <v>454</v>
      </c>
      <c r="E359" s="189" t="s">
        <v>458</v>
      </c>
      <c r="F359" s="190"/>
      <c r="G359" s="130" t="s">
        <v>80</v>
      </c>
      <c r="H359" s="97">
        <v>50000</v>
      </c>
      <c r="I359" s="103">
        <v>0</v>
      </c>
      <c r="J359" s="104">
        <v>50000</v>
      </c>
      <c r="K359" s="119" t="str">
        <f t="shared" si="16"/>
        <v>00005039300027010000</v>
      </c>
      <c r="L359" s="107" t="s">
        <v>457</v>
      </c>
    </row>
    <row r="360" spans="1:12" s="85" customFormat="1" ht="12.75">
      <c r="A360" s="80" t="s">
        <v>178</v>
      </c>
      <c r="B360" s="79" t="s">
        <v>16</v>
      </c>
      <c r="C360" s="122" t="s">
        <v>80</v>
      </c>
      <c r="D360" s="126" t="s">
        <v>454</v>
      </c>
      <c r="E360" s="162" t="s">
        <v>458</v>
      </c>
      <c r="F360" s="191"/>
      <c r="G360" s="123" t="s">
        <v>179</v>
      </c>
      <c r="H360" s="81">
        <v>50000</v>
      </c>
      <c r="I360" s="82">
        <v>0</v>
      </c>
      <c r="J360" s="83">
        <f>IF(IF(H360="",0,H360)=0,0,(IF(H360&gt;0,IF(I360&gt;H360,0,H360-I360),IF(I360&gt;H360,H360-I360,0))))</f>
        <v>50000</v>
      </c>
      <c r="K360" s="119" t="str">
        <f t="shared" si="16"/>
        <v>00005039300027010244</v>
      </c>
      <c r="L360" s="84" t="str">
        <f>C360&amp;D360&amp;E360&amp;F360&amp;G360</f>
        <v>00005039300027010244</v>
      </c>
    </row>
    <row r="361" spans="1:12" ht="12.75">
      <c r="A361" s="100" t="s">
        <v>459</v>
      </c>
      <c r="B361" s="101" t="s">
        <v>16</v>
      </c>
      <c r="C361" s="102" t="s">
        <v>80</v>
      </c>
      <c r="D361" s="125" t="s">
        <v>454</v>
      </c>
      <c r="E361" s="189" t="s">
        <v>461</v>
      </c>
      <c r="F361" s="190"/>
      <c r="G361" s="130" t="s">
        <v>80</v>
      </c>
      <c r="H361" s="97">
        <v>2200000</v>
      </c>
      <c r="I361" s="103">
        <v>450000</v>
      </c>
      <c r="J361" s="104">
        <v>1750000</v>
      </c>
      <c r="K361" s="119" t="str">
        <f t="shared" si="16"/>
        <v>00005039300027030000</v>
      </c>
      <c r="L361" s="107" t="s">
        <v>460</v>
      </c>
    </row>
    <row r="362" spans="1:12" s="85" customFormat="1" ht="12.75">
      <c r="A362" s="80" t="s">
        <v>178</v>
      </c>
      <c r="B362" s="79" t="s">
        <v>16</v>
      </c>
      <c r="C362" s="122" t="s">
        <v>80</v>
      </c>
      <c r="D362" s="126" t="s">
        <v>454</v>
      </c>
      <c r="E362" s="162" t="s">
        <v>461</v>
      </c>
      <c r="F362" s="191"/>
      <c r="G362" s="123" t="s">
        <v>179</v>
      </c>
      <c r="H362" s="81">
        <v>2200000</v>
      </c>
      <c r="I362" s="82">
        <v>450000</v>
      </c>
      <c r="J362" s="83">
        <f>IF(IF(H362="",0,H362)=0,0,(IF(H362&gt;0,IF(I362&gt;H362,0,H362-I362),IF(I362&gt;H362,H362-I362,0))))</f>
        <v>1750000</v>
      </c>
      <c r="K362" s="119" t="str">
        <f t="shared" si="16"/>
        <v>00005039300027030244</v>
      </c>
      <c r="L362" s="84" t="str">
        <f>C362&amp;D362&amp;E362&amp;F362&amp;G362</f>
        <v>00005039300027030244</v>
      </c>
    </row>
    <row r="363" spans="1:12" ht="12.75">
      <c r="A363" s="100" t="s">
        <v>462</v>
      </c>
      <c r="B363" s="101" t="s">
        <v>16</v>
      </c>
      <c r="C363" s="102" t="s">
        <v>80</v>
      </c>
      <c r="D363" s="125" t="s">
        <v>464</v>
      </c>
      <c r="E363" s="189" t="s">
        <v>149</v>
      </c>
      <c r="F363" s="190"/>
      <c r="G363" s="130" t="s">
        <v>80</v>
      </c>
      <c r="H363" s="97">
        <v>658478816</v>
      </c>
      <c r="I363" s="103">
        <v>156238156.43</v>
      </c>
      <c r="J363" s="104">
        <v>502240659.57</v>
      </c>
      <c r="K363" s="119" t="str">
        <f t="shared" si="16"/>
        <v>00007000000000000000</v>
      </c>
      <c r="L363" s="107" t="s">
        <v>463</v>
      </c>
    </row>
    <row r="364" spans="1:12" ht="12.75">
      <c r="A364" s="100" t="s">
        <v>465</v>
      </c>
      <c r="B364" s="101" t="s">
        <v>16</v>
      </c>
      <c r="C364" s="102" t="s">
        <v>80</v>
      </c>
      <c r="D364" s="125" t="s">
        <v>467</v>
      </c>
      <c r="E364" s="189" t="s">
        <v>149</v>
      </c>
      <c r="F364" s="190"/>
      <c r="G364" s="130" t="s">
        <v>80</v>
      </c>
      <c r="H364" s="97">
        <v>270451360.29</v>
      </c>
      <c r="I364" s="103">
        <v>62882537.22</v>
      </c>
      <c r="J364" s="104">
        <v>207568823.07</v>
      </c>
      <c r="K364" s="119" t="str">
        <f t="shared" si="16"/>
        <v>00007010000000000000</v>
      </c>
      <c r="L364" s="107" t="s">
        <v>466</v>
      </c>
    </row>
    <row r="365" spans="1:12" ht="33.75">
      <c r="A365" s="100" t="s">
        <v>468</v>
      </c>
      <c r="B365" s="101" t="s">
        <v>16</v>
      </c>
      <c r="C365" s="102" t="s">
        <v>80</v>
      </c>
      <c r="D365" s="125" t="s">
        <v>467</v>
      </c>
      <c r="E365" s="189" t="s">
        <v>470</v>
      </c>
      <c r="F365" s="190"/>
      <c r="G365" s="130" t="s">
        <v>80</v>
      </c>
      <c r="H365" s="97">
        <v>229120947.33</v>
      </c>
      <c r="I365" s="103">
        <v>45464379.09</v>
      </c>
      <c r="J365" s="104">
        <v>183656568.24</v>
      </c>
      <c r="K365" s="119" t="str">
        <f t="shared" si="16"/>
        <v>00007010200000000000</v>
      </c>
      <c r="L365" s="107" t="s">
        <v>469</v>
      </c>
    </row>
    <row r="366" spans="1:12" ht="67.5">
      <c r="A366" s="100" t="s">
        <v>471</v>
      </c>
      <c r="B366" s="101" t="s">
        <v>16</v>
      </c>
      <c r="C366" s="102" t="s">
        <v>80</v>
      </c>
      <c r="D366" s="125" t="s">
        <v>467</v>
      </c>
      <c r="E366" s="189" t="s">
        <v>473</v>
      </c>
      <c r="F366" s="190"/>
      <c r="G366" s="130" t="s">
        <v>80</v>
      </c>
      <c r="H366" s="97">
        <v>229120947.33</v>
      </c>
      <c r="I366" s="103">
        <v>45464379.09</v>
      </c>
      <c r="J366" s="104">
        <v>183656568.24</v>
      </c>
      <c r="K366" s="119" t="str">
        <f t="shared" si="16"/>
        <v>00007010260000000000</v>
      </c>
      <c r="L366" s="107" t="s">
        <v>472</v>
      </c>
    </row>
    <row r="367" spans="1:12" ht="12.75">
      <c r="A367" s="100" t="s">
        <v>465</v>
      </c>
      <c r="B367" s="101" t="s">
        <v>16</v>
      </c>
      <c r="C367" s="102" t="s">
        <v>80</v>
      </c>
      <c r="D367" s="125" t="s">
        <v>467</v>
      </c>
      <c r="E367" s="189" t="s">
        <v>475</v>
      </c>
      <c r="F367" s="190"/>
      <c r="G367" s="130" t="s">
        <v>80</v>
      </c>
      <c r="H367" s="97">
        <v>73164447.33</v>
      </c>
      <c r="I367" s="103">
        <v>13097910.09</v>
      </c>
      <c r="J367" s="104">
        <v>60066537.24</v>
      </c>
      <c r="K367" s="119" t="str">
        <f t="shared" si="16"/>
        <v>00007010260001200000</v>
      </c>
      <c r="L367" s="107" t="s">
        <v>474</v>
      </c>
    </row>
    <row r="368" spans="1:12" s="85" customFormat="1" ht="45">
      <c r="A368" s="80" t="s">
        <v>476</v>
      </c>
      <c r="B368" s="79" t="s">
        <v>16</v>
      </c>
      <c r="C368" s="122" t="s">
        <v>80</v>
      </c>
      <c r="D368" s="126" t="s">
        <v>467</v>
      </c>
      <c r="E368" s="162" t="s">
        <v>475</v>
      </c>
      <c r="F368" s="191"/>
      <c r="G368" s="123" t="s">
        <v>477</v>
      </c>
      <c r="H368" s="81">
        <v>9186566.04</v>
      </c>
      <c r="I368" s="82">
        <v>2013541.11</v>
      </c>
      <c r="J368" s="83">
        <f>IF(IF(H368="",0,H368)=0,0,(IF(H368&gt;0,IF(I368&gt;H368,0,H368-I368),IF(I368&gt;H368,H368-I368,0))))</f>
        <v>7173024.93</v>
      </c>
      <c r="K368" s="119" t="str">
        <f t="shared" si="16"/>
        <v>00007010260001200611</v>
      </c>
      <c r="L368" s="84" t="str">
        <f>C368&amp;D368&amp;E368&amp;F368&amp;G368</f>
        <v>00007010260001200611</v>
      </c>
    </row>
    <row r="369" spans="1:12" s="85" customFormat="1" ht="45">
      <c r="A369" s="80" t="s">
        <v>478</v>
      </c>
      <c r="B369" s="79" t="s">
        <v>16</v>
      </c>
      <c r="C369" s="122" t="s">
        <v>80</v>
      </c>
      <c r="D369" s="126" t="s">
        <v>467</v>
      </c>
      <c r="E369" s="162" t="s">
        <v>475</v>
      </c>
      <c r="F369" s="191"/>
      <c r="G369" s="123" t="s">
        <v>479</v>
      </c>
      <c r="H369" s="81">
        <v>63977881.29</v>
      </c>
      <c r="I369" s="82">
        <v>11084368.98</v>
      </c>
      <c r="J369" s="83">
        <f>IF(IF(H369="",0,H369)=0,0,(IF(H369&gt;0,IF(I369&gt;H369,0,H369-I369),IF(I369&gt;H369,H369-I369,0))))</f>
        <v>52893512.31</v>
      </c>
      <c r="K369" s="119" t="str">
        <f t="shared" si="16"/>
        <v>00007010260001200621</v>
      </c>
      <c r="L369" s="84" t="str">
        <f>C369&amp;D369&amp;E369&amp;F369&amp;G369</f>
        <v>00007010260001200621</v>
      </c>
    </row>
    <row r="370" spans="1:12" ht="12.75">
      <c r="A370" s="100" t="s">
        <v>480</v>
      </c>
      <c r="B370" s="101" t="s">
        <v>16</v>
      </c>
      <c r="C370" s="102" t="s">
        <v>80</v>
      </c>
      <c r="D370" s="125" t="s">
        <v>467</v>
      </c>
      <c r="E370" s="189" t="s">
        <v>482</v>
      </c>
      <c r="F370" s="190"/>
      <c r="G370" s="130" t="s">
        <v>80</v>
      </c>
      <c r="H370" s="97">
        <v>151526400</v>
      </c>
      <c r="I370" s="103">
        <v>31576594</v>
      </c>
      <c r="J370" s="104">
        <v>119949806</v>
      </c>
      <c r="K370" s="119" t="str">
        <f t="shared" si="16"/>
        <v>00007010260070040000</v>
      </c>
      <c r="L370" s="107" t="s">
        <v>481</v>
      </c>
    </row>
    <row r="371" spans="1:12" s="85" customFormat="1" ht="45">
      <c r="A371" s="80" t="s">
        <v>476</v>
      </c>
      <c r="B371" s="79" t="s">
        <v>16</v>
      </c>
      <c r="C371" s="122" t="s">
        <v>80</v>
      </c>
      <c r="D371" s="126" t="s">
        <v>467</v>
      </c>
      <c r="E371" s="162" t="s">
        <v>482</v>
      </c>
      <c r="F371" s="191"/>
      <c r="G371" s="123" t="s">
        <v>477</v>
      </c>
      <c r="H371" s="81">
        <v>15886100</v>
      </c>
      <c r="I371" s="82">
        <v>3284311</v>
      </c>
      <c r="J371" s="83">
        <f>IF(IF(H371="",0,H371)=0,0,(IF(H371&gt;0,IF(I371&gt;H371,0,H371-I371),IF(I371&gt;H371,H371-I371,0))))</f>
        <v>12601789</v>
      </c>
      <c r="K371" s="119" t="str">
        <f t="shared" si="16"/>
        <v>00007010260070040611</v>
      </c>
      <c r="L371" s="84" t="str">
        <f>C371&amp;D371&amp;E371&amp;F371&amp;G371</f>
        <v>00007010260070040611</v>
      </c>
    </row>
    <row r="372" spans="1:12" s="85" customFormat="1" ht="45">
      <c r="A372" s="80" t="s">
        <v>478</v>
      </c>
      <c r="B372" s="79" t="s">
        <v>16</v>
      </c>
      <c r="C372" s="122" t="s">
        <v>80</v>
      </c>
      <c r="D372" s="126" t="s">
        <v>467</v>
      </c>
      <c r="E372" s="162" t="s">
        <v>482</v>
      </c>
      <c r="F372" s="191"/>
      <c r="G372" s="123" t="s">
        <v>479</v>
      </c>
      <c r="H372" s="81">
        <v>135640300</v>
      </c>
      <c r="I372" s="82">
        <v>28292283</v>
      </c>
      <c r="J372" s="83">
        <f>IF(IF(H372="",0,H372)=0,0,(IF(H372&gt;0,IF(I372&gt;H372,0,H372-I372),IF(I372&gt;H372,H372-I372,0))))</f>
        <v>107348017</v>
      </c>
      <c r="K372" s="119" t="str">
        <f t="shared" si="16"/>
        <v>00007010260070040621</v>
      </c>
      <c r="L372" s="84" t="str">
        <f>C372&amp;D372&amp;E372&amp;F372&amp;G372</f>
        <v>00007010260070040621</v>
      </c>
    </row>
    <row r="373" spans="1:12" ht="22.5">
      <c r="A373" s="100" t="s">
        <v>483</v>
      </c>
      <c r="B373" s="101" t="s">
        <v>16</v>
      </c>
      <c r="C373" s="102" t="s">
        <v>80</v>
      </c>
      <c r="D373" s="125" t="s">
        <v>467</v>
      </c>
      <c r="E373" s="189" t="s">
        <v>485</v>
      </c>
      <c r="F373" s="190"/>
      <c r="G373" s="130" t="s">
        <v>80</v>
      </c>
      <c r="H373" s="97">
        <v>2001700</v>
      </c>
      <c r="I373" s="103">
        <v>498425</v>
      </c>
      <c r="J373" s="104">
        <v>1503275</v>
      </c>
      <c r="K373" s="119" t="str">
        <f t="shared" si="16"/>
        <v>00007010260070060000</v>
      </c>
      <c r="L373" s="107" t="s">
        <v>484</v>
      </c>
    </row>
    <row r="374" spans="1:12" s="85" customFormat="1" ht="45">
      <c r="A374" s="80" t="s">
        <v>476</v>
      </c>
      <c r="B374" s="79" t="s">
        <v>16</v>
      </c>
      <c r="C374" s="122" t="s">
        <v>80</v>
      </c>
      <c r="D374" s="126" t="s">
        <v>467</v>
      </c>
      <c r="E374" s="162" t="s">
        <v>485</v>
      </c>
      <c r="F374" s="191"/>
      <c r="G374" s="123" t="s">
        <v>477</v>
      </c>
      <c r="H374" s="81">
        <v>16400</v>
      </c>
      <c r="I374" s="82">
        <v>5100</v>
      </c>
      <c r="J374" s="83">
        <f>IF(IF(H374="",0,H374)=0,0,(IF(H374&gt;0,IF(I374&gt;H374,0,H374-I374),IF(I374&gt;H374,H374-I374,0))))</f>
        <v>11300</v>
      </c>
      <c r="K374" s="119" t="str">
        <f t="shared" si="16"/>
        <v>00007010260070060611</v>
      </c>
      <c r="L374" s="84" t="str">
        <f>C374&amp;D374&amp;E374&amp;F374&amp;G374</f>
        <v>00007010260070060611</v>
      </c>
    </row>
    <row r="375" spans="1:12" s="85" customFormat="1" ht="45">
      <c r="A375" s="80" t="s">
        <v>478</v>
      </c>
      <c r="B375" s="79" t="s">
        <v>16</v>
      </c>
      <c r="C375" s="122" t="s">
        <v>80</v>
      </c>
      <c r="D375" s="126" t="s">
        <v>467</v>
      </c>
      <c r="E375" s="162" t="s">
        <v>485</v>
      </c>
      <c r="F375" s="191"/>
      <c r="G375" s="123" t="s">
        <v>479</v>
      </c>
      <c r="H375" s="81">
        <v>1985300</v>
      </c>
      <c r="I375" s="82">
        <v>493325</v>
      </c>
      <c r="J375" s="83">
        <f>IF(IF(H375="",0,H375)=0,0,(IF(H375&gt;0,IF(I375&gt;H375,0,H375-I375),IF(I375&gt;H375,H375-I375,0))))</f>
        <v>1491975</v>
      </c>
      <c r="K375" s="119" t="str">
        <f t="shared" si="16"/>
        <v>00007010260070060621</v>
      </c>
      <c r="L375" s="84" t="str">
        <f>C375&amp;D375&amp;E375&amp;F375&amp;G375</f>
        <v>00007010260070060621</v>
      </c>
    </row>
    <row r="376" spans="1:12" ht="67.5">
      <c r="A376" s="100" t="s">
        <v>486</v>
      </c>
      <c r="B376" s="101" t="s">
        <v>16</v>
      </c>
      <c r="C376" s="102" t="s">
        <v>80</v>
      </c>
      <c r="D376" s="125" t="s">
        <v>467</v>
      </c>
      <c r="E376" s="189" t="s">
        <v>488</v>
      </c>
      <c r="F376" s="190"/>
      <c r="G376" s="130" t="s">
        <v>80</v>
      </c>
      <c r="H376" s="97">
        <v>1939600</v>
      </c>
      <c r="I376" s="103">
        <v>249700</v>
      </c>
      <c r="J376" s="104">
        <v>1689900</v>
      </c>
      <c r="K376" s="119" t="str">
        <f t="shared" si="16"/>
        <v>00007010260072120000</v>
      </c>
      <c r="L376" s="107" t="s">
        <v>487</v>
      </c>
    </row>
    <row r="377" spans="1:12" s="85" customFormat="1" ht="12.75">
      <c r="A377" s="80" t="s">
        <v>489</v>
      </c>
      <c r="B377" s="79" t="s">
        <v>16</v>
      </c>
      <c r="C377" s="122" t="s">
        <v>80</v>
      </c>
      <c r="D377" s="126" t="s">
        <v>467</v>
      </c>
      <c r="E377" s="162" t="s">
        <v>488</v>
      </c>
      <c r="F377" s="191"/>
      <c r="G377" s="123" t="s">
        <v>490</v>
      </c>
      <c r="H377" s="81">
        <v>505600</v>
      </c>
      <c r="I377" s="82">
        <v>91200</v>
      </c>
      <c r="J377" s="83">
        <f>IF(IF(H377="",0,H377)=0,0,(IF(H377&gt;0,IF(I377&gt;H377,0,H377-I377),IF(I377&gt;H377,H377-I377,0))))</f>
        <v>414400</v>
      </c>
      <c r="K377" s="119" t="str">
        <f t="shared" si="16"/>
        <v>00007010260072120612</v>
      </c>
      <c r="L377" s="84" t="str">
        <f>C377&amp;D377&amp;E377&amp;F377&amp;G377</f>
        <v>00007010260072120612</v>
      </c>
    </row>
    <row r="378" spans="1:12" s="85" customFormat="1" ht="12.75">
      <c r="A378" s="80" t="s">
        <v>491</v>
      </c>
      <c r="B378" s="79" t="s">
        <v>16</v>
      </c>
      <c r="C378" s="122" t="s">
        <v>80</v>
      </c>
      <c r="D378" s="126" t="s">
        <v>467</v>
      </c>
      <c r="E378" s="162" t="s">
        <v>488</v>
      </c>
      <c r="F378" s="191"/>
      <c r="G378" s="123" t="s">
        <v>492</v>
      </c>
      <c r="H378" s="81">
        <v>1434000</v>
      </c>
      <c r="I378" s="82">
        <v>158500</v>
      </c>
      <c r="J378" s="83">
        <f>IF(IF(H378="",0,H378)=0,0,(IF(H378&gt;0,IF(I378&gt;H378,0,H378-I378),IF(I378&gt;H378,H378-I378,0))))</f>
        <v>1275500</v>
      </c>
      <c r="K378" s="119" t="str">
        <f t="shared" si="16"/>
        <v>00007010260072120622</v>
      </c>
      <c r="L378" s="84" t="str">
        <f>C378&amp;D378&amp;E378&amp;F378&amp;G378</f>
        <v>00007010260072120622</v>
      </c>
    </row>
    <row r="379" spans="1:12" ht="67.5">
      <c r="A379" s="100" t="s">
        <v>493</v>
      </c>
      <c r="B379" s="101" t="s">
        <v>16</v>
      </c>
      <c r="C379" s="102" t="s">
        <v>80</v>
      </c>
      <c r="D379" s="125" t="s">
        <v>467</v>
      </c>
      <c r="E379" s="189" t="s">
        <v>495</v>
      </c>
      <c r="F379" s="190"/>
      <c r="G379" s="130" t="s">
        <v>80</v>
      </c>
      <c r="H379" s="97">
        <v>488800</v>
      </c>
      <c r="I379" s="103">
        <v>41750</v>
      </c>
      <c r="J379" s="104">
        <v>447050</v>
      </c>
      <c r="K379" s="119" t="str">
        <f t="shared" si="16"/>
        <v>000070102600S2120000</v>
      </c>
      <c r="L379" s="107" t="s">
        <v>494</v>
      </c>
    </row>
    <row r="380" spans="1:12" s="85" customFormat="1" ht="12.75">
      <c r="A380" s="80" t="s">
        <v>489</v>
      </c>
      <c r="B380" s="79" t="s">
        <v>16</v>
      </c>
      <c r="C380" s="122" t="s">
        <v>80</v>
      </c>
      <c r="D380" s="126" t="s">
        <v>467</v>
      </c>
      <c r="E380" s="162" t="s">
        <v>495</v>
      </c>
      <c r="F380" s="191"/>
      <c r="G380" s="123" t="s">
        <v>490</v>
      </c>
      <c r="H380" s="81">
        <v>130400</v>
      </c>
      <c r="I380" s="82">
        <v>10400</v>
      </c>
      <c r="J380" s="83">
        <f>IF(IF(H380="",0,H380)=0,0,(IF(H380&gt;0,IF(I380&gt;H380,0,H380-I380),IF(I380&gt;H380,H380-I380,0))))</f>
        <v>120000</v>
      </c>
      <c r="K380" s="119" t="str">
        <f t="shared" si="16"/>
        <v>000070102600S2120612</v>
      </c>
      <c r="L380" s="84" t="str">
        <f>C380&amp;D380&amp;E380&amp;F380&amp;G380</f>
        <v>000070102600S2120612</v>
      </c>
    </row>
    <row r="381" spans="1:12" s="85" customFormat="1" ht="12.75">
      <c r="A381" s="80" t="s">
        <v>491</v>
      </c>
      <c r="B381" s="79" t="s">
        <v>16</v>
      </c>
      <c r="C381" s="122" t="s">
        <v>80</v>
      </c>
      <c r="D381" s="126" t="s">
        <v>467</v>
      </c>
      <c r="E381" s="162" t="s">
        <v>495</v>
      </c>
      <c r="F381" s="191"/>
      <c r="G381" s="123" t="s">
        <v>492</v>
      </c>
      <c r="H381" s="81">
        <v>358400</v>
      </c>
      <c r="I381" s="82">
        <v>31350</v>
      </c>
      <c r="J381" s="83">
        <f>IF(IF(H381="",0,H381)=0,0,(IF(H381&gt;0,IF(I381&gt;H381,0,H381-I381),IF(I381&gt;H381,H381-I381,0))))</f>
        <v>327050</v>
      </c>
      <c r="K381" s="119" t="str">
        <f t="shared" si="16"/>
        <v>000070102600S2120622</v>
      </c>
      <c r="L381" s="84" t="str">
        <f>C381&amp;D381&amp;E381&amp;F381&amp;G381</f>
        <v>000070102600S2120622</v>
      </c>
    </row>
    <row r="382" spans="1:12" ht="22.5">
      <c r="A382" s="100" t="s">
        <v>180</v>
      </c>
      <c r="B382" s="101" t="s">
        <v>16</v>
      </c>
      <c r="C382" s="102" t="s">
        <v>80</v>
      </c>
      <c r="D382" s="125" t="s">
        <v>467</v>
      </c>
      <c r="E382" s="189" t="s">
        <v>182</v>
      </c>
      <c r="F382" s="190"/>
      <c r="G382" s="130" t="s">
        <v>80</v>
      </c>
      <c r="H382" s="97">
        <v>41330412.96</v>
      </c>
      <c r="I382" s="103">
        <v>17418158.13</v>
      </c>
      <c r="J382" s="104">
        <v>23912254.83</v>
      </c>
      <c r="K382" s="119" t="str">
        <f t="shared" si="16"/>
        <v>00007019300000000000</v>
      </c>
      <c r="L382" s="107" t="s">
        <v>496</v>
      </c>
    </row>
    <row r="383" spans="1:12" ht="56.25">
      <c r="A383" s="100" t="s">
        <v>497</v>
      </c>
      <c r="B383" s="101" t="s">
        <v>16</v>
      </c>
      <c r="C383" s="102" t="s">
        <v>80</v>
      </c>
      <c r="D383" s="125" t="s">
        <v>467</v>
      </c>
      <c r="E383" s="189" t="s">
        <v>499</v>
      </c>
      <c r="F383" s="190"/>
      <c r="G383" s="130" t="s">
        <v>80</v>
      </c>
      <c r="H383" s="97">
        <v>1762600</v>
      </c>
      <c r="I383" s="103">
        <v>1747323.19</v>
      </c>
      <c r="J383" s="104">
        <v>15276.81</v>
      </c>
      <c r="K383" s="119" t="str">
        <f t="shared" si="16"/>
        <v>00007019300020020000</v>
      </c>
      <c r="L383" s="107" t="s">
        <v>498</v>
      </c>
    </row>
    <row r="384" spans="1:12" s="85" customFormat="1" ht="12.75">
      <c r="A384" s="80" t="s">
        <v>489</v>
      </c>
      <c r="B384" s="79" t="s">
        <v>16</v>
      </c>
      <c r="C384" s="122" t="s">
        <v>80</v>
      </c>
      <c r="D384" s="126" t="s">
        <v>467</v>
      </c>
      <c r="E384" s="162" t="s">
        <v>499</v>
      </c>
      <c r="F384" s="191"/>
      <c r="G384" s="123" t="s">
        <v>490</v>
      </c>
      <c r="H384" s="81">
        <v>49400</v>
      </c>
      <c r="I384" s="82">
        <v>44100</v>
      </c>
      <c r="J384" s="83">
        <f>IF(IF(H384="",0,H384)=0,0,(IF(H384&gt;0,IF(I384&gt;H384,0,H384-I384),IF(I384&gt;H384,H384-I384,0))))</f>
        <v>5300</v>
      </c>
      <c r="K384" s="119" t="str">
        <f t="shared" si="16"/>
        <v>00007019300020020612</v>
      </c>
      <c r="L384" s="84" t="str">
        <f>C384&amp;D384&amp;E384&amp;F384&amp;G384</f>
        <v>00007019300020020612</v>
      </c>
    </row>
    <row r="385" spans="1:12" s="85" customFormat="1" ht="12.75">
      <c r="A385" s="80" t="s">
        <v>491</v>
      </c>
      <c r="B385" s="79" t="s">
        <v>16</v>
      </c>
      <c r="C385" s="122" t="s">
        <v>80</v>
      </c>
      <c r="D385" s="126" t="s">
        <v>467</v>
      </c>
      <c r="E385" s="162" t="s">
        <v>499</v>
      </c>
      <c r="F385" s="191"/>
      <c r="G385" s="123" t="s">
        <v>492</v>
      </c>
      <c r="H385" s="81">
        <v>1713200</v>
      </c>
      <c r="I385" s="82">
        <v>1703223.19</v>
      </c>
      <c r="J385" s="83">
        <f>IF(IF(H385="",0,H385)=0,0,(IF(H385&gt;0,IF(I385&gt;H385,0,H385-I385),IF(I385&gt;H385,H385-I385,0))))</f>
        <v>9976.81</v>
      </c>
      <c r="K385" s="119" t="str">
        <f t="shared" si="16"/>
        <v>00007019300020020622</v>
      </c>
      <c r="L385" s="84" t="str">
        <f>C385&amp;D385&amp;E385&amp;F385&amp;G385</f>
        <v>00007019300020020622</v>
      </c>
    </row>
    <row r="386" spans="1:12" ht="22.5">
      <c r="A386" s="100" t="s">
        <v>500</v>
      </c>
      <c r="B386" s="101" t="s">
        <v>16</v>
      </c>
      <c r="C386" s="102" t="s">
        <v>80</v>
      </c>
      <c r="D386" s="125" t="s">
        <v>467</v>
      </c>
      <c r="E386" s="189" t="s">
        <v>502</v>
      </c>
      <c r="F386" s="190"/>
      <c r="G386" s="130" t="s">
        <v>80</v>
      </c>
      <c r="H386" s="97">
        <v>253700</v>
      </c>
      <c r="I386" s="103">
        <v>193837.76</v>
      </c>
      <c r="J386" s="104">
        <v>59862.24</v>
      </c>
      <c r="K386" s="119" t="str">
        <f t="shared" si="16"/>
        <v>00007019300020030000</v>
      </c>
      <c r="L386" s="107" t="s">
        <v>501</v>
      </c>
    </row>
    <row r="387" spans="1:12" s="85" customFormat="1" ht="12.75">
      <c r="A387" s="80" t="s">
        <v>491</v>
      </c>
      <c r="B387" s="79" t="s">
        <v>16</v>
      </c>
      <c r="C387" s="122" t="s">
        <v>80</v>
      </c>
      <c r="D387" s="126" t="s">
        <v>467</v>
      </c>
      <c r="E387" s="162" t="s">
        <v>502</v>
      </c>
      <c r="F387" s="191"/>
      <c r="G387" s="123" t="s">
        <v>492</v>
      </c>
      <c r="H387" s="81">
        <v>253700</v>
      </c>
      <c r="I387" s="82">
        <v>193837.76</v>
      </c>
      <c r="J387" s="83">
        <f>IF(IF(H387="",0,H387)=0,0,(IF(H387&gt;0,IF(I387&gt;H387,0,H387-I387),IF(I387&gt;H387,H387-I387,0))))</f>
        <v>59862.24</v>
      </c>
      <c r="K387" s="119" t="str">
        <f t="shared" si="16"/>
        <v>00007019300020030622</v>
      </c>
      <c r="L387" s="84" t="str">
        <f>C387&amp;D387&amp;E387&amp;F387&amp;G387</f>
        <v>00007019300020030622</v>
      </c>
    </row>
    <row r="388" spans="1:12" ht="33.75">
      <c r="A388" s="100" t="s">
        <v>503</v>
      </c>
      <c r="B388" s="101" t="s">
        <v>16</v>
      </c>
      <c r="C388" s="102" t="s">
        <v>80</v>
      </c>
      <c r="D388" s="125" t="s">
        <v>467</v>
      </c>
      <c r="E388" s="189" t="s">
        <v>505</v>
      </c>
      <c r="F388" s="190"/>
      <c r="G388" s="130" t="s">
        <v>80</v>
      </c>
      <c r="H388" s="97">
        <v>684912.96</v>
      </c>
      <c r="I388" s="103">
        <v>684912.96</v>
      </c>
      <c r="J388" s="104">
        <v>0</v>
      </c>
      <c r="K388" s="119" t="str">
        <f t="shared" si="16"/>
        <v>00007019300022300000</v>
      </c>
      <c r="L388" s="107" t="s">
        <v>504</v>
      </c>
    </row>
    <row r="389" spans="1:12" s="85" customFormat="1" ht="12.75">
      <c r="A389" s="80" t="s">
        <v>489</v>
      </c>
      <c r="B389" s="79" t="s">
        <v>16</v>
      </c>
      <c r="C389" s="122" t="s">
        <v>80</v>
      </c>
      <c r="D389" s="126" t="s">
        <v>467</v>
      </c>
      <c r="E389" s="162" t="s">
        <v>505</v>
      </c>
      <c r="F389" s="191"/>
      <c r="G389" s="123" t="s">
        <v>490</v>
      </c>
      <c r="H389" s="81">
        <v>48085.46</v>
      </c>
      <c r="I389" s="82">
        <v>48085.46</v>
      </c>
      <c r="J389" s="83">
        <f>IF(IF(H389="",0,H389)=0,0,(IF(H389&gt;0,IF(I389&gt;H389,0,H389-I389),IF(I389&gt;H389,H389-I389,0))))</f>
        <v>0</v>
      </c>
      <c r="K389" s="119" t="str">
        <f t="shared" si="16"/>
        <v>00007019300022300612</v>
      </c>
      <c r="L389" s="84" t="str">
        <f>C389&amp;D389&amp;E389&amp;F389&amp;G389</f>
        <v>00007019300022300612</v>
      </c>
    </row>
    <row r="390" spans="1:12" s="85" customFormat="1" ht="12.75">
      <c r="A390" s="80" t="s">
        <v>491</v>
      </c>
      <c r="B390" s="79" t="s">
        <v>16</v>
      </c>
      <c r="C390" s="122" t="s">
        <v>80</v>
      </c>
      <c r="D390" s="126" t="s">
        <v>467</v>
      </c>
      <c r="E390" s="162" t="s">
        <v>505</v>
      </c>
      <c r="F390" s="191"/>
      <c r="G390" s="123" t="s">
        <v>492</v>
      </c>
      <c r="H390" s="81">
        <v>636827.5</v>
      </c>
      <c r="I390" s="82">
        <v>636827.5</v>
      </c>
      <c r="J390" s="83">
        <f>IF(IF(H390="",0,H390)=0,0,(IF(H390&gt;0,IF(I390&gt;H390,0,H390-I390),IF(I390&gt;H390,H390-I390,0))))</f>
        <v>0</v>
      </c>
      <c r="K390" s="119" t="str">
        <f t="shared" si="16"/>
        <v>00007019300022300622</v>
      </c>
      <c r="L390" s="84" t="str">
        <f>C390&amp;D390&amp;E390&amp;F390&amp;G390</f>
        <v>00007019300022300622</v>
      </c>
    </row>
    <row r="391" spans="1:12" ht="33.75">
      <c r="A391" s="100" t="s">
        <v>312</v>
      </c>
      <c r="B391" s="101" t="s">
        <v>16</v>
      </c>
      <c r="C391" s="102" t="s">
        <v>80</v>
      </c>
      <c r="D391" s="125" t="s">
        <v>467</v>
      </c>
      <c r="E391" s="189" t="s">
        <v>314</v>
      </c>
      <c r="F391" s="190"/>
      <c r="G391" s="130" t="s">
        <v>80</v>
      </c>
      <c r="H391" s="97">
        <v>30903400</v>
      </c>
      <c r="I391" s="103">
        <v>12874707.36</v>
      </c>
      <c r="J391" s="104">
        <v>18028692.64</v>
      </c>
      <c r="K391" s="119" t="str">
        <f t="shared" si="16"/>
        <v>00007019300072300000</v>
      </c>
      <c r="L391" s="107" t="s">
        <v>506</v>
      </c>
    </row>
    <row r="392" spans="1:12" s="85" customFormat="1" ht="45">
      <c r="A392" s="80" t="s">
        <v>476</v>
      </c>
      <c r="B392" s="79" t="s">
        <v>16</v>
      </c>
      <c r="C392" s="122" t="s">
        <v>80</v>
      </c>
      <c r="D392" s="126" t="s">
        <v>467</v>
      </c>
      <c r="E392" s="162" t="s">
        <v>314</v>
      </c>
      <c r="F392" s="191"/>
      <c r="G392" s="123" t="s">
        <v>477</v>
      </c>
      <c r="H392" s="81">
        <v>4752900</v>
      </c>
      <c r="I392" s="82">
        <v>2304544.39</v>
      </c>
      <c r="J392" s="83">
        <f>IF(IF(H392="",0,H392)=0,0,(IF(H392&gt;0,IF(I392&gt;H392,0,H392-I392),IF(I392&gt;H392,H392-I392,0))))</f>
        <v>2448355.61</v>
      </c>
      <c r="K392" s="119" t="str">
        <f aca="true" t="shared" si="17" ref="K392:K424">C392&amp;D392&amp;E392&amp;F392&amp;G392</f>
        <v>00007019300072300611</v>
      </c>
      <c r="L392" s="84" t="str">
        <f>C392&amp;D392&amp;E392&amp;F392&amp;G392</f>
        <v>00007019300072300611</v>
      </c>
    </row>
    <row r="393" spans="1:12" s="85" customFormat="1" ht="45">
      <c r="A393" s="80" t="s">
        <v>478</v>
      </c>
      <c r="B393" s="79" t="s">
        <v>16</v>
      </c>
      <c r="C393" s="122" t="s">
        <v>80</v>
      </c>
      <c r="D393" s="126" t="s">
        <v>467</v>
      </c>
      <c r="E393" s="162" t="s">
        <v>314</v>
      </c>
      <c r="F393" s="191"/>
      <c r="G393" s="123" t="s">
        <v>479</v>
      </c>
      <c r="H393" s="81">
        <v>26150500</v>
      </c>
      <c r="I393" s="82">
        <v>10570162.97</v>
      </c>
      <c r="J393" s="83">
        <f>IF(IF(H393="",0,H393)=0,0,(IF(H393&gt;0,IF(I393&gt;H393,0,H393-I393),IF(I393&gt;H393,H393-I393,0))))</f>
        <v>15580337.03</v>
      </c>
      <c r="K393" s="119" t="str">
        <f t="shared" si="17"/>
        <v>00007019300072300621</v>
      </c>
      <c r="L393" s="84" t="str">
        <f>C393&amp;D393&amp;E393&amp;F393&amp;G393</f>
        <v>00007019300072300621</v>
      </c>
    </row>
    <row r="394" spans="1:12" ht="33.75">
      <c r="A394" s="100" t="s">
        <v>312</v>
      </c>
      <c r="B394" s="101" t="s">
        <v>16</v>
      </c>
      <c r="C394" s="102" t="s">
        <v>80</v>
      </c>
      <c r="D394" s="125" t="s">
        <v>467</v>
      </c>
      <c r="E394" s="189" t="s">
        <v>316</v>
      </c>
      <c r="F394" s="190"/>
      <c r="G394" s="130" t="s">
        <v>80</v>
      </c>
      <c r="H394" s="97">
        <v>7725800</v>
      </c>
      <c r="I394" s="103">
        <v>1917376.86</v>
      </c>
      <c r="J394" s="104">
        <v>5808423.14</v>
      </c>
      <c r="K394" s="119" t="str">
        <f t="shared" si="17"/>
        <v>000070193000S2300000</v>
      </c>
      <c r="L394" s="107" t="s">
        <v>507</v>
      </c>
    </row>
    <row r="395" spans="1:12" s="85" customFormat="1" ht="45">
      <c r="A395" s="80" t="s">
        <v>476</v>
      </c>
      <c r="B395" s="79" t="s">
        <v>16</v>
      </c>
      <c r="C395" s="122" t="s">
        <v>80</v>
      </c>
      <c r="D395" s="126" t="s">
        <v>467</v>
      </c>
      <c r="E395" s="162" t="s">
        <v>316</v>
      </c>
      <c r="F395" s="191"/>
      <c r="G395" s="123" t="s">
        <v>477</v>
      </c>
      <c r="H395" s="81">
        <v>1188200</v>
      </c>
      <c r="I395" s="82">
        <v>336964.12</v>
      </c>
      <c r="J395" s="83">
        <f>IF(IF(H395="",0,H395)=0,0,(IF(H395&gt;0,IF(I395&gt;H395,0,H395-I395),IF(I395&gt;H395,H395-I395,0))))</f>
        <v>851235.88</v>
      </c>
      <c r="K395" s="119" t="str">
        <f t="shared" si="17"/>
        <v>000070193000S2300611</v>
      </c>
      <c r="L395" s="84" t="str">
        <f>C395&amp;D395&amp;E395&amp;F395&amp;G395</f>
        <v>000070193000S2300611</v>
      </c>
    </row>
    <row r="396" spans="1:12" s="85" customFormat="1" ht="45">
      <c r="A396" s="80" t="s">
        <v>478</v>
      </c>
      <c r="B396" s="79" t="s">
        <v>16</v>
      </c>
      <c r="C396" s="122" t="s">
        <v>80</v>
      </c>
      <c r="D396" s="126" t="s">
        <v>467</v>
      </c>
      <c r="E396" s="162" t="s">
        <v>316</v>
      </c>
      <c r="F396" s="191"/>
      <c r="G396" s="123" t="s">
        <v>479</v>
      </c>
      <c r="H396" s="81">
        <v>6537600</v>
      </c>
      <c r="I396" s="82">
        <v>1580412.74</v>
      </c>
      <c r="J396" s="83">
        <f>IF(IF(H396="",0,H396)=0,0,(IF(H396&gt;0,IF(I396&gt;H396,0,H396-I396),IF(I396&gt;H396,H396-I396,0))))</f>
        <v>4957187.26</v>
      </c>
      <c r="K396" s="119" t="str">
        <f t="shared" si="17"/>
        <v>000070193000S2300621</v>
      </c>
      <c r="L396" s="84" t="str">
        <f>C396&amp;D396&amp;E396&amp;F396&amp;G396</f>
        <v>000070193000S2300621</v>
      </c>
    </row>
    <row r="397" spans="1:12" ht="12.75">
      <c r="A397" s="100" t="s">
        <v>508</v>
      </c>
      <c r="B397" s="101" t="s">
        <v>16</v>
      </c>
      <c r="C397" s="102" t="s">
        <v>80</v>
      </c>
      <c r="D397" s="125" t="s">
        <v>510</v>
      </c>
      <c r="E397" s="189" t="s">
        <v>149</v>
      </c>
      <c r="F397" s="190"/>
      <c r="G397" s="130" t="s">
        <v>80</v>
      </c>
      <c r="H397" s="97">
        <v>303092332.85</v>
      </c>
      <c r="I397" s="103">
        <v>71653593.99</v>
      </c>
      <c r="J397" s="104">
        <v>231438738.86</v>
      </c>
      <c r="K397" s="119" t="str">
        <f t="shared" si="17"/>
        <v>00007020000000000000</v>
      </c>
      <c r="L397" s="107" t="s">
        <v>509</v>
      </c>
    </row>
    <row r="398" spans="1:12" ht="33.75">
      <c r="A398" s="100" t="s">
        <v>468</v>
      </c>
      <c r="B398" s="101" t="s">
        <v>16</v>
      </c>
      <c r="C398" s="102" t="s">
        <v>80</v>
      </c>
      <c r="D398" s="125" t="s">
        <v>510</v>
      </c>
      <c r="E398" s="189" t="s">
        <v>470</v>
      </c>
      <c r="F398" s="190"/>
      <c r="G398" s="130" t="s">
        <v>80</v>
      </c>
      <c r="H398" s="97">
        <v>264392579.44</v>
      </c>
      <c r="I398" s="103">
        <v>54720431.25</v>
      </c>
      <c r="J398" s="104">
        <v>209672148.19</v>
      </c>
      <c r="K398" s="119" t="str">
        <f t="shared" si="17"/>
        <v>00007020200000000000</v>
      </c>
      <c r="L398" s="107" t="s">
        <v>511</v>
      </c>
    </row>
    <row r="399" spans="1:12" ht="56.25">
      <c r="A399" s="100" t="s">
        <v>512</v>
      </c>
      <c r="B399" s="101" t="s">
        <v>16</v>
      </c>
      <c r="C399" s="102" t="s">
        <v>80</v>
      </c>
      <c r="D399" s="125" t="s">
        <v>510</v>
      </c>
      <c r="E399" s="189" t="s">
        <v>514</v>
      </c>
      <c r="F399" s="190"/>
      <c r="G399" s="130" t="s">
        <v>80</v>
      </c>
      <c r="H399" s="97">
        <v>7079000</v>
      </c>
      <c r="I399" s="103">
        <v>100500</v>
      </c>
      <c r="J399" s="104">
        <v>6978500</v>
      </c>
      <c r="K399" s="119" t="str">
        <f t="shared" si="17"/>
        <v>00007020210000000000</v>
      </c>
      <c r="L399" s="107" t="s">
        <v>513</v>
      </c>
    </row>
    <row r="400" spans="1:12" ht="33.75">
      <c r="A400" s="100" t="s">
        <v>515</v>
      </c>
      <c r="B400" s="101" t="s">
        <v>16</v>
      </c>
      <c r="C400" s="102" t="s">
        <v>80</v>
      </c>
      <c r="D400" s="125" t="s">
        <v>510</v>
      </c>
      <c r="E400" s="189" t="s">
        <v>517</v>
      </c>
      <c r="F400" s="190"/>
      <c r="G400" s="130" t="s">
        <v>80</v>
      </c>
      <c r="H400" s="97">
        <v>3678800</v>
      </c>
      <c r="I400" s="103">
        <v>0</v>
      </c>
      <c r="J400" s="104">
        <v>3678800</v>
      </c>
      <c r="K400" s="119" t="str">
        <f t="shared" si="17"/>
        <v>00007020210020210000</v>
      </c>
      <c r="L400" s="107" t="s">
        <v>516</v>
      </c>
    </row>
    <row r="401" spans="1:12" s="85" customFormat="1" ht="33.75">
      <c r="A401" s="80" t="s">
        <v>446</v>
      </c>
      <c r="B401" s="79" t="s">
        <v>16</v>
      </c>
      <c r="C401" s="122" t="s">
        <v>80</v>
      </c>
      <c r="D401" s="126" t="s">
        <v>510</v>
      </c>
      <c r="E401" s="162" t="s">
        <v>517</v>
      </c>
      <c r="F401" s="191"/>
      <c r="G401" s="123" t="s">
        <v>447</v>
      </c>
      <c r="H401" s="81">
        <v>3678800</v>
      </c>
      <c r="I401" s="82">
        <v>0</v>
      </c>
      <c r="J401" s="83">
        <f>IF(IF(H401="",0,H401)=0,0,(IF(H401&gt;0,IF(I401&gt;H401,0,H401-I401),IF(I401&gt;H401,H401-I401,0))))</f>
        <v>3678800</v>
      </c>
      <c r="K401" s="119" t="str">
        <f t="shared" si="17"/>
        <v>00007020210020210414</v>
      </c>
      <c r="L401" s="84" t="str">
        <f>C401&amp;D401&amp;E401&amp;F401&amp;G401</f>
        <v>00007020210020210414</v>
      </c>
    </row>
    <row r="402" spans="1:12" ht="56.25">
      <c r="A402" s="100" t="s">
        <v>518</v>
      </c>
      <c r="B402" s="101" t="s">
        <v>16</v>
      </c>
      <c r="C402" s="102" t="s">
        <v>80</v>
      </c>
      <c r="D402" s="125" t="s">
        <v>510</v>
      </c>
      <c r="E402" s="189" t="s">
        <v>520</v>
      </c>
      <c r="F402" s="190"/>
      <c r="G402" s="130" t="s">
        <v>80</v>
      </c>
      <c r="H402" s="97">
        <v>2997800</v>
      </c>
      <c r="I402" s="103">
        <v>0</v>
      </c>
      <c r="J402" s="104">
        <v>2997800</v>
      </c>
      <c r="K402" s="119" t="str">
        <f t="shared" si="17"/>
        <v>00007020210070500000</v>
      </c>
      <c r="L402" s="107" t="s">
        <v>519</v>
      </c>
    </row>
    <row r="403" spans="1:12" s="85" customFormat="1" ht="12.75">
      <c r="A403" s="80" t="s">
        <v>489</v>
      </c>
      <c r="B403" s="79" t="s">
        <v>16</v>
      </c>
      <c r="C403" s="122" t="s">
        <v>80</v>
      </c>
      <c r="D403" s="126" t="s">
        <v>510</v>
      </c>
      <c r="E403" s="162" t="s">
        <v>520</v>
      </c>
      <c r="F403" s="191"/>
      <c r="G403" s="123" t="s">
        <v>490</v>
      </c>
      <c r="H403" s="81">
        <v>72300</v>
      </c>
      <c r="I403" s="82">
        <v>0</v>
      </c>
      <c r="J403" s="83">
        <f>IF(IF(H403="",0,H403)=0,0,(IF(H403&gt;0,IF(I403&gt;H403,0,H403-I403),IF(I403&gt;H403,H403-I403,0))))</f>
        <v>72300</v>
      </c>
      <c r="K403" s="119" t="str">
        <f t="shared" si="17"/>
        <v>00007020210070500612</v>
      </c>
      <c r="L403" s="84" t="str">
        <f>C403&amp;D403&amp;E403&amp;F403&amp;G403</f>
        <v>00007020210070500612</v>
      </c>
    </row>
    <row r="404" spans="1:12" s="85" customFormat="1" ht="12.75">
      <c r="A404" s="80" t="s">
        <v>491</v>
      </c>
      <c r="B404" s="79" t="s">
        <v>16</v>
      </c>
      <c r="C404" s="122" t="s">
        <v>80</v>
      </c>
      <c r="D404" s="126" t="s">
        <v>510</v>
      </c>
      <c r="E404" s="162" t="s">
        <v>520</v>
      </c>
      <c r="F404" s="191"/>
      <c r="G404" s="123" t="s">
        <v>492</v>
      </c>
      <c r="H404" s="81">
        <v>2925500</v>
      </c>
      <c r="I404" s="82">
        <v>0</v>
      </c>
      <c r="J404" s="83">
        <f>IF(IF(H404="",0,H404)=0,0,(IF(H404&gt;0,IF(I404&gt;H404,0,H404-I404),IF(I404&gt;H404,H404-I404,0))))</f>
        <v>2925500</v>
      </c>
      <c r="K404" s="119" t="str">
        <f t="shared" si="17"/>
        <v>00007020210070500622</v>
      </c>
      <c r="L404" s="84" t="str">
        <f>C404&amp;D404&amp;E404&amp;F404&amp;G404</f>
        <v>00007020210070500622</v>
      </c>
    </row>
    <row r="405" spans="1:12" ht="67.5">
      <c r="A405" s="100" t="s">
        <v>521</v>
      </c>
      <c r="B405" s="101" t="s">
        <v>16</v>
      </c>
      <c r="C405" s="102" t="s">
        <v>80</v>
      </c>
      <c r="D405" s="125" t="s">
        <v>510</v>
      </c>
      <c r="E405" s="189" t="s">
        <v>523</v>
      </c>
      <c r="F405" s="190"/>
      <c r="G405" s="130" t="s">
        <v>80</v>
      </c>
      <c r="H405" s="97">
        <v>402400</v>
      </c>
      <c r="I405" s="103">
        <v>100500</v>
      </c>
      <c r="J405" s="104">
        <v>301900</v>
      </c>
      <c r="K405" s="119" t="str">
        <f t="shared" si="17"/>
        <v>00007020210070570000</v>
      </c>
      <c r="L405" s="107" t="s">
        <v>522</v>
      </c>
    </row>
    <row r="406" spans="1:12" s="85" customFormat="1" ht="12.75">
      <c r="A406" s="80" t="s">
        <v>489</v>
      </c>
      <c r="B406" s="79" t="s">
        <v>16</v>
      </c>
      <c r="C406" s="122" t="s">
        <v>80</v>
      </c>
      <c r="D406" s="126" t="s">
        <v>510</v>
      </c>
      <c r="E406" s="162" t="s">
        <v>523</v>
      </c>
      <c r="F406" s="191"/>
      <c r="G406" s="123" t="s">
        <v>490</v>
      </c>
      <c r="H406" s="81">
        <v>66064</v>
      </c>
      <c r="I406" s="82">
        <v>16000</v>
      </c>
      <c r="J406" s="83">
        <f>IF(IF(H406="",0,H406)=0,0,(IF(H406&gt;0,IF(I406&gt;H406,0,H406-I406),IF(I406&gt;H406,H406-I406,0))))</f>
        <v>50064</v>
      </c>
      <c r="K406" s="119" t="str">
        <f t="shared" si="17"/>
        <v>00007020210070570612</v>
      </c>
      <c r="L406" s="84" t="str">
        <f>C406&amp;D406&amp;E406&amp;F406&amp;G406</f>
        <v>00007020210070570612</v>
      </c>
    </row>
    <row r="407" spans="1:12" s="85" customFormat="1" ht="12.75">
      <c r="A407" s="80" t="s">
        <v>491</v>
      </c>
      <c r="B407" s="79" t="s">
        <v>16</v>
      </c>
      <c r="C407" s="122" t="s">
        <v>80</v>
      </c>
      <c r="D407" s="126" t="s">
        <v>510</v>
      </c>
      <c r="E407" s="162" t="s">
        <v>523</v>
      </c>
      <c r="F407" s="191"/>
      <c r="G407" s="123" t="s">
        <v>492</v>
      </c>
      <c r="H407" s="81">
        <v>336336</v>
      </c>
      <c r="I407" s="82">
        <v>84500</v>
      </c>
      <c r="J407" s="83">
        <f>IF(IF(H407="",0,H407)=0,0,(IF(H407&gt;0,IF(I407&gt;H407,0,H407-I407),IF(I407&gt;H407,H407-I407,0))))</f>
        <v>251836</v>
      </c>
      <c r="K407" s="119" t="str">
        <f t="shared" si="17"/>
        <v>00007020210070570622</v>
      </c>
      <c r="L407" s="84" t="str">
        <f>C407&amp;D407&amp;E407&amp;F407&amp;G407</f>
        <v>00007020210070570622</v>
      </c>
    </row>
    <row r="408" spans="1:12" ht="12.75">
      <c r="A408" s="100"/>
      <c r="B408" s="101" t="s">
        <v>16</v>
      </c>
      <c r="C408" s="102" t="s">
        <v>80</v>
      </c>
      <c r="D408" s="125" t="s">
        <v>510</v>
      </c>
      <c r="E408" s="189" t="s">
        <v>525</v>
      </c>
      <c r="F408" s="190"/>
      <c r="G408" s="130" t="s">
        <v>80</v>
      </c>
      <c r="H408" s="97">
        <v>59900</v>
      </c>
      <c r="I408" s="103">
        <v>0</v>
      </c>
      <c r="J408" s="104">
        <v>59900</v>
      </c>
      <c r="K408" s="119" t="str">
        <f t="shared" si="17"/>
        <v>000070202100L0971000</v>
      </c>
      <c r="L408" s="107" t="s">
        <v>524</v>
      </c>
    </row>
    <row r="409" spans="1:12" s="85" customFormat="1" ht="12.75">
      <c r="A409" s="80" t="s">
        <v>489</v>
      </c>
      <c r="B409" s="79" t="s">
        <v>16</v>
      </c>
      <c r="C409" s="122" t="s">
        <v>80</v>
      </c>
      <c r="D409" s="126" t="s">
        <v>510</v>
      </c>
      <c r="E409" s="162" t="s">
        <v>525</v>
      </c>
      <c r="F409" s="191"/>
      <c r="G409" s="123" t="s">
        <v>490</v>
      </c>
      <c r="H409" s="81">
        <v>59900</v>
      </c>
      <c r="I409" s="82">
        <v>0</v>
      </c>
      <c r="J409" s="83">
        <f>IF(IF(H409="",0,H409)=0,0,(IF(H409&gt;0,IF(I409&gt;H409,0,H409-I409),IF(I409&gt;H409,H409-I409,0))))</f>
        <v>59900</v>
      </c>
      <c r="K409" s="119" t="str">
        <f t="shared" si="17"/>
        <v>000070202100L0971612</v>
      </c>
      <c r="L409" s="84" t="str">
        <f>C409&amp;D409&amp;E409&amp;F409&amp;G409</f>
        <v>000070202100L0971612</v>
      </c>
    </row>
    <row r="410" spans="1:12" ht="67.5">
      <c r="A410" s="100" t="s">
        <v>471</v>
      </c>
      <c r="B410" s="101" t="s">
        <v>16</v>
      </c>
      <c r="C410" s="102" t="s">
        <v>80</v>
      </c>
      <c r="D410" s="125" t="s">
        <v>510</v>
      </c>
      <c r="E410" s="189" t="s">
        <v>473</v>
      </c>
      <c r="F410" s="190"/>
      <c r="G410" s="130" t="s">
        <v>80</v>
      </c>
      <c r="H410" s="97">
        <v>257313579.44</v>
      </c>
      <c r="I410" s="103">
        <v>54619931.25</v>
      </c>
      <c r="J410" s="104">
        <v>202693648.19</v>
      </c>
      <c r="K410" s="119" t="str">
        <f t="shared" si="17"/>
        <v>00007020260000000000</v>
      </c>
      <c r="L410" s="107" t="s">
        <v>526</v>
      </c>
    </row>
    <row r="411" spans="1:12" ht="22.5">
      <c r="A411" s="100" t="s">
        <v>527</v>
      </c>
      <c r="B411" s="101" t="s">
        <v>16</v>
      </c>
      <c r="C411" s="102" t="s">
        <v>80</v>
      </c>
      <c r="D411" s="125" t="s">
        <v>510</v>
      </c>
      <c r="E411" s="189" t="s">
        <v>529</v>
      </c>
      <c r="F411" s="190"/>
      <c r="G411" s="130" t="s">
        <v>80</v>
      </c>
      <c r="H411" s="97">
        <v>34935579.44</v>
      </c>
      <c r="I411" s="103">
        <v>7174659.25</v>
      </c>
      <c r="J411" s="104">
        <v>27760920.19</v>
      </c>
      <c r="K411" s="119" t="str">
        <f t="shared" si="17"/>
        <v>00007020260001210000</v>
      </c>
      <c r="L411" s="107" t="s">
        <v>528</v>
      </c>
    </row>
    <row r="412" spans="1:12" s="85" customFormat="1" ht="45">
      <c r="A412" s="80" t="s">
        <v>476</v>
      </c>
      <c r="B412" s="79" t="s">
        <v>16</v>
      </c>
      <c r="C412" s="122" t="s">
        <v>80</v>
      </c>
      <c r="D412" s="126" t="s">
        <v>510</v>
      </c>
      <c r="E412" s="162" t="s">
        <v>529</v>
      </c>
      <c r="F412" s="191"/>
      <c r="G412" s="123" t="s">
        <v>477</v>
      </c>
      <c r="H412" s="81">
        <v>4050420.91</v>
      </c>
      <c r="I412" s="82">
        <v>893936.19</v>
      </c>
      <c r="J412" s="83">
        <f>IF(IF(H412="",0,H412)=0,0,(IF(H412&gt;0,IF(I412&gt;H412,0,H412-I412),IF(I412&gt;H412,H412-I412,0))))</f>
        <v>3156484.72</v>
      </c>
      <c r="K412" s="119" t="str">
        <f t="shared" si="17"/>
        <v>00007020260001210611</v>
      </c>
      <c r="L412" s="84" t="str">
        <f>C412&amp;D412&amp;E412&amp;F412&amp;G412</f>
        <v>00007020260001210611</v>
      </c>
    </row>
    <row r="413" spans="1:12" s="85" customFormat="1" ht="45">
      <c r="A413" s="80" t="s">
        <v>478</v>
      </c>
      <c r="B413" s="79" t="s">
        <v>16</v>
      </c>
      <c r="C413" s="122" t="s">
        <v>80</v>
      </c>
      <c r="D413" s="126" t="s">
        <v>510</v>
      </c>
      <c r="E413" s="162" t="s">
        <v>529</v>
      </c>
      <c r="F413" s="191"/>
      <c r="G413" s="123" t="s">
        <v>479</v>
      </c>
      <c r="H413" s="81">
        <v>30885158.53</v>
      </c>
      <c r="I413" s="82">
        <v>6280723.06</v>
      </c>
      <c r="J413" s="83">
        <f>IF(IF(H413="",0,H413)=0,0,(IF(H413&gt;0,IF(I413&gt;H413,0,H413-I413),IF(I413&gt;H413,H413-I413,0))))</f>
        <v>24604435.47</v>
      </c>
      <c r="K413" s="119" t="str">
        <f t="shared" si="17"/>
        <v>00007020260001210621</v>
      </c>
      <c r="L413" s="84" t="str">
        <f>C413&amp;D413&amp;E413&amp;F413&amp;G413</f>
        <v>00007020260001210621</v>
      </c>
    </row>
    <row r="414" spans="1:12" ht="12.75">
      <c r="A414" s="100" t="s">
        <v>480</v>
      </c>
      <c r="B414" s="101" t="s">
        <v>16</v>
      </c>
      <c r="C414" s="102" t="s">
        <v>80</v>
      </c>
      <c r="D414" s="125" t="s">
        <v>510</v>
      </c>
      <c r="E414" s="189" t="s">
        <v>482</v>
      </c>
      <c r="F414" s="190"/>
      <c r="G414" s="130" t="s">
        <v>80</v>
      </c>
      <c r="H414" s="97">
        <v>209199700</v>
      </c>
      <c r="I414" s="103">
        <v>45036381</v>
      </c>
      <c r="J414" s="104">
        <v>164163319</v>
      </c>
      <c r="K414" s="119" t="str">
        <f t="shared" si="17"/>
        <v>00007020260070040000</v>
      </c>
      <c r="L414" s="107" t="s">
        <v>530</v>
      </c>
    </row>
    <row r="415" spans="1:12" s="85" customFormat="1" ht="45">
      <c r="A415" s="80" t="s">
        <v>476</v>
      </c>
      <c r="B415" s="79" t="s">
        <v>16</v>
      </c>
      <c r="C415" s="122" t="s">
        <v>80</v>
      </c>
      <c r="D415" s="126" t="s">
        <v>510</v>
      </c>
      <c r="E415" s="162" t="s">
        <v>482</v>
      </c>
      <c r="F415" s="191"/>
      <c r="G415" s="123" t="s">
        <v>477</v>
      </c>
      <c r="H415" s="81">
        <v>13668350</v>
      </c>
      <c r="I415" s="82">
        <v>2919721</v>
      </c>
      <c r="J415" s="83">
        <f>IF(IF(H415="",0,H415)=0,0,(IF(H415&gt;0,IF(I415&gt;H415,0,H415-I415),IF(I415&gt;H415,H415-I415,0))))</f>
        <v>10748629</v>
      </c>
      <c r="K415" s="119" t="str">
        <f t="shared" si="17"/>
        <v>00007020260070040611</v>
      </c>
      <c r="L415" s="84" t="str">
        <f>C415&amp;D415&amp;E415&amp;F415&amp;G415</f>
        <v>00007020260070040611</v>
      </c>
    </row>
    <row r="416" spans="1:12" s="85" customFormat="1" ht="45">
      <c r="A416" s="80" t="s">
        <v>478</v>
      </c>
      <c r="B416" s="79" t="s">
        <v>16</v>
      </c>
      <c r="C416" s="122" t="s">
        <v>80</v>
      </c>
      <c r="D416" s="126" t="s">
        <v>510</v>
      </c>
      <c r="E416" s="162" t="s">
        <v>482</v>
      </c>
      <c r="F416" s="191"/>
      <c r="G416" s="123" t="s">
        <v>479</v>
      </c>
      <c r="H416" s="81">
        <v>195531350</v>
      </c>
      <c r="I416" s="82">
        <v>42116660</v>
      </c>
      <c r="J416" s="83">
        <f>IF(IF(H416="",0,H416)=0,0,(IF(H416&gt;0,IF(I416&gt;H416,0,H416-I416),IF(I416&gt;H416,H416-I416,0))))</f>
        <v>153414690</v>
      </c>
      <c r="K416" s="119" t="str">
        <f t="shared" si="17"/>
        <v>00007020260070040621</v>
      </c>
      <c r="L416" s="84" t="str">
        <f>C416&amp;D416&amp;E416&amp;F416&amp;G416</f>
        <v>00007020260070040621</v>
      </c>
    </row>
    <row r="417" spans="1:12" ht="22.5">
      <c r="A417" s="100" t="s">
        <v>483</v>
      </c>
      <c r="B417" s="101" t="s">
        <v>16</v>
      </c>
      <c r="C417" s="102" t="s">
        <v>80</v>
      </c>
      <c r="D417" s="125" t="s">
        <v>510</v>
      </c>
      <c r="E417" s="189" t="s">
        <v>485</v>
      </c>
      <c r="F417" s="190"/>
      <c r="G417" s="130" t="s">
        <v>80</v>
      </c>
      <c r="H417" s="97">
        <v>7101500</v>
      </c>
      <c r="I417" s="103">
        <v>1067941</v>
      </c>
      <c r="J417" s="104">
        <v>6033559</v>
      </c>
      <c r="K417" s="119" t="str">
        <f t="shared" si="17"/>
        <v>00007020260070060000</v>
      </c>
      <c r="L417" s="107" t="s">
        <v>531</v>
      </c>
    </row>
    <row r="418" spans="1:12" s="85" customFormat="1" ht="22.5">
      <c r="A418" s="80" t="s">
        <v>217</v>
      </c>
      <c r="B418" s="79" t="s">
        <v>16</v>
      </c>
      <c r="C418" s="122" t="s">
        <v>80</v>
      </c>
      <c r="D418" s="126" t="s">
        <v>510</v>
      </c>
      <c r="E418" s="162" t="s">
        <v>485</v>
      </c>
      <c r="F418" s="191"/>
      <c r="G418" s="123" t="s">
        <v>218</v>
      </c>
      <c r="H418" s="81">
        <v>271600</v>
      </c>
      <c r="I418" s="82">
        <v>49872</v>
      </c>
      <c r="J418" s="83">
        <f>IF(IF(H418="",0,H418)=0,0,(IF(H418&gt;0,IF(I418&gt;H418,0,H418-I418),IF(I418&gt;H418,H418-I418,0))))</f>
        <v>221728</v>
      </c>
      <c r="K418" s="119" t="str">
        <f t="shared" si="17"/>
        <v>00007020260070060321</v>
      </c>
      <c r="L418" s="84" t="str">
        <f>C418&amp;D418&amp;E418&amp;F418&amp;G418</f>
        <v>00007020260070060321</v>
      </c>
    </row>
    <row r="419" spans="1:12" s="85" customFormat="1" ht="45">
      <c r="A419" s="80" t="s">
        <v>476</v>
      </c>
      <c r="B419" s="79" t="s">
        <v>16</v>
      </c>
      <c r="C419" s="122" t="s">
        <v>80</v>
      </c>
      <c r="D419" s="126" t="s">
        <v>510</v>
      </c>
      <c r="E419" s="162" t="s">
        <v>485</v>
      </c>
      <c r="F419" s="191"/>
      <c r="G419" s="123" t="s">
        <v>477</v>
      </c>
      <c r="H419" s="81">
        <v>1318100</v>
      </c>
      <c r="I419" s="82">
        <v>47752</v>
      </c>
      <c r="J419" s="83">
        <f>IF(IF(H419="",0,H419)=0,0,(IF(H419&gt;0,IF(I419&gt;H419,0,H419-I419),IF(I419&gt;H419,H419-I419,0))))</f>
        <v>1270348</v>
      </c>
      <c r="K419" s="119" t="str">
        <f t="shared" si="17"/>
        <v>00007020260070060611</v>
      </c>
      <c r="L419" s="84" t="str">
        <f>C419&amp;D419&amp;E419&amp;F419&amp;G419</f>
        <v>00007020260070060611</v>
      </c>
    </row>
    <row r="420" spans="1:12" s="85" customFormat="1" ht="45">
      <c r="A420" s="80" t="s">
        <v>478</v>
      </c>
      <c r="B420" s="79" t="s">
        <v>16</v>
      </c>
      <c r="C420" s="122" t="s">
        <v>80</v>
      </c>
      <c r="D420" s="126" t="s">
        <v>510</v>
      </c>
      <c r="E420" s="162" t="s">
        <v>485</v>
      </c>
      <c r="F420" s="191"/>
      <c r="G420" s="123" t="s">
        <v>479</v>
      </c>
      <c r="H420" s="81">
        <v>5511800</v>
      </c>
      <c r="I420" s="82">
        <v>970317</v>
      </c>
      <c r="J420" s="83">
        <f>IF(IF(H420="",0,H420)=0,0,(IF(H420&gt;0,IF(I420&gt;H420,0,H420-I420),IF(I420&gt;H420,H420-I420,0))))</f>
        <v>4541483</v>
      </c>
      <c r="K420" s="119" t="str">
        <f t="shared" si="17"/>
        <v>00007020260070060621</v>
      </c>
      <c r="L420" s="84" t="str">
        <f>C420&amp;D420&amp;E420&amp;F420&amp;G420</f>
        <v>00007020260070060621</v>
      </c>
    </row>
    <row r="421" spans="1:12" ht="56.25">
      <c r="A421" s="100" t="s">
        <v>532</v>
      </c>
      <c r="B421" s="101" t="s">
        <v>16</v>
      </c>
      <c r="C421" s="102" t="s">
        <v>80</v>
      </c>
      <c r="D421" s="125" t="s">
        <v>510</v>
      </c>
      <c r="E421" s="189" t="s">
        <v>534</v>
      </c>
      <c r="F421" s="190"/>
      <c r="G421" s="130" t="s">
        <v>80</v>
      </c>
      <c r="H421" s="97">
        <v>4423900</v>
      </c>
      <c r="I421" s="103">
        <v>1097600</v>
      </c>
      <c r="J421" s="104">
        <v>3326300</v>
      </c>
      <c r="K421" s="119" t="str">
        <f t="shared" si="17"/>
        <v>00007020260070630000</v>
      </c>
      <c r="L421" s="107" t="s">
        <v>533</v>
      </c>
    </row>
    <row r="422" spans="1:12" s="85" customFormat="1" ht="45">
      <c r="A422" s="80" t="s">
        <v>476</v>
      </c>
      <c r="B422" s="79" t="s">
        <v>16</v>
      </c>
      <c r="C422" s="122" t="s">
        <v>80</v>
      </c>
      <c r="D422" s="126" t="s">
        <v>510</v>
      </c>
      <c r="E422" s="162" t="s">
        <v>534</v>
      </c>
      <c r="F422" s="191"/>
      <c r="G422" s="123" t="s">
        <v>477</v>
      </c>
      <c r="H422" s="81">
        <v>197000</v>
      </c>
      <c r="I422" s="82">
        <v>48086</v>
      </c>
      <c r="J422" s="83">
        <f>IF(IF(H422="",0,H422)=0,0,(IF(H422&gt;0,IF(I422&gt;H422,0,H422-I422),IF(I422&gt;H422,H422-I422,0))))</f>
        <v>148914</v>
      </c>
      <c r="K422" s="119" t="str">
        <f t="shared" si="17"/>
        <v>00007020260070630611</v>
      </c>
      <c r="L422" s="84" t="str">
        <f>C422&amp;D422&amp;E422&amp;F422&amp;G422</f>
        <v>00007020260070630611</v>
      </c>
    </row>
    <row r="423" spans="1:12" s="85" customFormat="1" ht="45">
      <c r="A423" s="80" t="s">
        <v>478</v>
      </c>
      <c r="B423" s="79" t="s">
        <v>16</v>
      </c>
      <c r="C423" s="122" t="s">
        <v>80</v>
      </c>
      <c r="D423" s="126" t="s">
        <v>510</v>
      </c>
      <c r="E423" s="162" t="s">
        <v>534</v>
      </c>
      <c r="F423" s="191"/>
      <c r="G423" s="123" t="s">
        <v>479</v>
      </c>
      <c r="H423" s="81">
        <v>4226900</v>
      </c>
      <c r="I423" s="82">
        <v>1049514</v>
      </c>
      <c r="J423" s="83">
        <f>IF(IF(H423="",0,H423)=0,0,(IF(H423&gt;0,IF(I423&gt;H423,0,H423-I423),IF(I423&gt;H423,H423-I423,0))))</f>
        <v>3177386</v>
      </c>
      <c r="K423" s="119" t="str">
        <f t="shared" si="17"/>
        <v>00007020260070630621</v>
      </c>
      <c r="L423" s="84" t="str">
        <f>C423&amp;D423&amp;E423&amp;F423&amp;G423</f>
        <v>00007020260070630621</v>
      </c>
    </row>
    <row r="424" spans="1:12" ht="33.75">
      <c r="A424" s="100" t="s">
        <v>535</v>
      </c>
      <c r="B424" s="101" t="s">
        <v>16</v>
      </c>
      <c r="C424" s="102" t="s">
        <v>80</v>
      </c>
      <c r="D424" s="125" t="s">
        <v>510</v>
      </c>
      <c r="E424" s="189" t="s">
        <v>537</v>
      </c>
      <c r="F424" s="190"/>
      <c r="G424" s="130" t="s">
        <v>80</v>
      </c>
      <c r="H424" s="97">
        <v>101800</v>
      </c>
      <c r="I424" s="103">
        <v>0</v>
      </c>
      <c r="J424" s="104">
        <v>101800</v>
      </c>
      <c r="K424" s="119" t="str">
        <f t="shared" si="17"/>
        <v>00007020260072080000</v>
      </c>
      <c r="L424" s="107" t="s">
        <v>536</v>
      </c>
    </row>
    <row r="425" spans="1:12" s="85" customFormat="1" ht="12.75">
      <c r="A425" s="80" t="s">
        <v>489</v>
      </c>
      <c r="B425" s="79" t="s">
        <v>16</v>
      </c>
      <c r="C425" s="122" t="s">
        <v>80</v>
      </c>
      <c r="D425" s="126" t="s">
        <v>510</v>
      </c>
      <c r="E425" s="162" t="s">
        <v>537</v>
      </c>
      <c r="F425" s="191"/>
      <c r="G425" s="123" t="s">
        <v>490</v>
      </c>
      <c r="H425" s="81">
        <v>2039</v>
      </c>
      <c r="I425" s="82">
        <v>0</v>
      </c>
      <c r="J425" s="83">
        <f>IF(IF(H425="",0,H425)=0,0,(IF(H425&gt;0,IF(I425&gt;H425,0,H425-I425),IF(I425&gt;H425,H425-I425,0))))</f>
        <v>2039</v>
      </c>
      <c r="K425" s="119" t="str">
        <f aca="true" t="shared" si="18" ref="K425:K459">C425&amp;D425&amp;E425&amp;F425&amp;G425</f>
        <v>00007020260072080612</v>
      </c>
      <c r="L425" s="84" t="str">
        <f>C425&amp;D425&amp;E425&amp;F425&amp;G425</f>
        <v>00007020260072080612</v>
      </c>
    </row>
    <row r="426" spans="1:12" s="85" customFormat="1" ht="12.75">
      <c r="A426" s="80" t="s">
        <v>491</v>
      </c>
      <c r="B426" s="79" t="s">
        <v>16</v>
      </c>
      <c r="C426" s="122" t="s">
        <v>80</v>
      </c>
      <c r="D426" s="126" t="s">
        <v>510</v>
      </c>
      <c r="E426" s="162" t="s">
        <v>537</v>
      </c>
      <c r="F426" s="191"/>
      <c r="G426" s="123" t="s">
        <v>492</v>
      </c>
      <c r="H426" s="81">
        <v>99761</v>
      </c>
      <c r="I426" s="82">
        <v>0</v>
      </c>
      <c r="J426" s="83">
        <f>IF(IF(H426="",0,H426)=0,0,(IF(H426&gt;0,IF(I426&gt;H426,0,H426-I426),IF(I426&gt;H426,H426-I426,0))))</f>
        <v>99761</v>
      </c>
      <c r="K426" s="119" t="str">
        <f t="shared" si="18"/>
        <v>00007020260072080622</v>
      </c>
      <c r="L426" s="84" t="str">
        <f>C426&amp;D426&amp;E426&amp;F426&amp;G426</f>
        <v>00007020260072080622</v>
      </c>
    </row>
    <row r="427" spans="1:12" ht="67.5">
      <c r="A427" s="100" t="s">
        <v>486</v>
      </c>
      <c r="B427" s="101" t="s">
        <v>16</v>
      </c>
      <c r="C427" s="102" t="s">
        <v>80</v>
      </c>
      <c r="D427" s="125" t="s">
        <v>510</v>
      </c>
      <c r="E427" s="189" t="s">
        <v>488</v>
      </c>
      <c r="F427" s="190"/>
      <c r="G427" s="130" t="s">
        <v>80</v>
      </c>
      <c r="H427" s="97">
        <v>1243200</v>
      </c>
      <c r="I427" s="103">
        <v>207000</v>
      </c>
      <c r="J427" s="104">
        <v>1036200</v>
      </c>
      <c r="K427" s="119" t="str">
        <f t="shared" si="18"/>
        <v>00007020260072120000</v>
      </c>
      <c r="L427" s="107" t="s">
        <v>538</v>
      </c>
    </row>
    <row r="428" spans="1:12" s="85" customFormat="1" ht="12.75">
      <c r="A428" s="80" t="s">
        <v>489</v>
      </c>
      <c r="B428" s="79" t="s">
        <v>16</v>
      </c>
      <c r="C428" s="122" t="s">
        <v>80</v>
      </c>
      <c r="D428" s="126" t="s">
        <v>510</v>
      </c>
      <c r="E428" s="162" t="s">
        <v>488</v>
      </c>
      <c r="F428" s="191"/>
      <c r="G428" s="123" t="s">
        <v>490</v>
      </c>
      <c r="H428" s="81">
        <v>149700</v>
      </c>
      <c r="I428" s="82">
        <v>24500</v>
      </c>
      <c r="J428" s="83">
        <f>IF(IF(H428="",0,H428)=0,0,(IF(H428&gt;0,IF(I428&gt;H428,0,H428-I428),IF(I428&gt;H428,H428-I428,0))))</f>
        <v>125200</v>
      </c>
      <c r="K428" s="119" t="str">
        <f t="shared" si="18"/>
        <v>00007020260072120612</v>
      </c>
      <c r="L428" s="84" t="str">
        <f>C428&amp;D428&amp;E428&amp;F428&amp;G428</f>
        <v>00007020260072120612</v>
      </c>
    </row>
    <row r="429" spans="1:12" s="85" customFormat="1" ht="12.75">
      <c r="A429" s="80" t="s">
        <v>491</v>
      </c>
      <c r="B429" s="79" t="s">
        <v>16</v>
      </c>
      <c r="C429" s="122" t="s">
        <v>80</v>
      </c>
      <c r="D429" s="126" t="s">
        <v>510</v>
      </c>
      <c r="E429" s="162" t="s">
        <v>488</v>
      </c>
      <c r="F429" s="191"/>
      <c r="G429" s="123" t="s">
        <v>492</v>
      </c>
      <c r="H429" s="81">
        <v>1093500</v>
      </c>
      <c r="I429" s="82">
        <v>182500</v>
      </c>
      <c r="J429" s="83">
        <f>IF(IF(H429="",0,H429)=0,0,(IF(H429&gt;0,IF(I429&gt;H429,0,H429-I429),IF(I429&gt;H429,H429-I429,0))))</f>
        <v>911000</v>
      </c>
      <c r="K429" s="119" t="str">
        <f t="shared" si="18"/>
        <v>00007020260072120622</v>
      </c>
      <c r="L429" s="84" t="str">
        <f>C429&amp;D429&amp;E429&amp;F429&amp;G429</f>
        <v>00007020260072120622</v>
      </c>
    </row>
    <row r="430" spans="1:12" ht="45">
      <c r="A430" s="100" t="s">
        <v>539</v>
      </c>
      <c r="B430" s="101" t="s">
        <v>16</v>
      </c>
      <c r="C430" s="102" t="s">
        <v>80</v>
      </c>
      <c r="D430" s="125" t="s">
        <v>510</v>
      </c>
      <c r="E430" s="189" t="s">
        <v>541</v>
      </c>
      <c r="F430" s="190"/>
      <c r="G430" s="130" t="s">
        <v>80</v>
      </c>
      <c r="H430" s="97">
        <v>1100</v>
      </c>
      <c r="I430" s="103">
        <v>0</v>
      </c>
      <c r="J430" s="104">
        <v>1100</v>
      </c>
      <c r="K430" s="119" t="str">
        <f t="shared" si="18"/>
        <v>000070202600S2080000</v>
      </c>
      <c r="L430" s="107" t="s">
        <v>540</v>
      </c>
    </row>
    <row r="431" spans="1:12" s="85" customFormat="1" ht="12.75">
      <c r="A431" s="80" t="s">
        <v>489</v>
      </c>
      <c r="B431" s="79" t="s">
        <v>16</v>
      </c>
      <c r="C431" s="122" t="s">
        <v>80</v>
      </c>
      <c r="D431" s="126" t="s">
        <v>510</v>
      </c>
      <c r="E431" s="162" t="s">
        <v>541</v>
      </c>
      <c r="F431" s="191"/>
      <c r="G431" s="123" t="s">
        <v>490</v>
      </c>
      <c r="H431" s="81">
        <v>22</v>
      </c>
      <c r="I431" s="82">
        <v>0</v>
      </c>
      <c r="J431" s="83">
        <f>IF(IF(H431="",0,H431)=0,0,(IF(H431&gt;0,IF(I431&gt;H431,0,H431-I431),IF(I431&gt;H431,H431-I431,0))))</f>
        <v>22</v>
      </c>
      <c r="K431" s="119" t="str">
        <f t="shared" si="18"/>
        <v>000070202600S2080612</v>
      </c>
      <c r="L431" s="84" t="str">
        <f>C431&amp;D431&amp;E431&amp;F431&amp;G431</f>
        <v>000070202600S2080612</v>
      </c>
    </row>
    <row r="432" spans="1:12" s="85" customFormat="1" ht="12.75">
      <c r="A432" s="80" t="s">
        <v>491</v>
      </c>
      <c r="B432" s="79" t="s">
        <v>16</v>
      </c>
      <c r="C432" s="122" t="s">
        <v>80</v>
      </c>
      <c r="D432" s="126" t="s">
        <v>510</v>
      </c>
      <c r="E432" s="162" t="s">
        <v>541</v>
      </c>
      <c r="F432" s="191"/>
      <c r="G432" s="123" t="s">
        <v>492</v>
      </c>
      <c r="H432" s="81">
        <v>1078</v>
      </c>
      <c r="I432" s="82">
        <v>0</v>
      </c>
      <c r="J432" s="83">
        <f>IF(IF(H432="",0,H432)=0,0,(IF(H432&gt;0,IF(I432&gt;H432,0,H432-I432),IF(I432&gt;H432,H432-I432,0))))</f>
        <v>1078</v>
      </c>
      <c r="K432" s="119" t="str">
        <f t="shared" si="18"/>
        <v>000070202600S2080622</v>
      </c>
      <c r="L432" s="84" t="str">
        <f>C432&amp;D432&amp;E432&amp;F432&amp;G432</f>
        <v>000070202600S2080622</v>
      </c>
    </row>
    <row r="433" spans="1:12" ht="67.5">
      <c r="A433" s="100" t="s">
        <v>493</v>
      </c>
      <c r="B433" s="101" t="s">
        <v>16</v>
      </c>
      <c r="C433" s="102" t="s">
        <v>80</v>
      </c>
      <c r="D433" s="125" t="s">
        <v>510</v>
      </c>
      <c r="E433" s="189" t="s">
        <v>495</v>
      </c>
      <c r="F433" s="190"/>
      <c r="G433" s="130" t="s">
        <v>80</v>
      </c>
      <c r="H433" s="97">
        <v>306800</v>
      </c>
      <c r="I433" s="103">
        <v>36350</v>
      </c>
      <c r="J433" s="104">
        <v>270450</v>
      </c>
      <c r="K433" s="119" t="str">
        <f t="shared" si="18"/>
        <v>000070202600S2120000</v>
      </c>
      <c r="L433" s="107" t="s">
        <v>542</v>
      </c>
    </row>
    <row r="434" spans="1:12" s="85" customFormat="1" ht="12.75">
      <c r="A434" s="80" t="s">
        <v>489</v>
      </c>
      <c r="B434" s="79" t="s">
        <v>16</v>
      </c>
      <c r="C434" s="122" t="s">
        <v>80</v>
      </c>
      <c r="D434" s="126" t="s">
        <v>510</v>
      </c>
      <c r="E434" s="162" t="s">
        <v>495</v>
      </c>
      <c r="F434" s="191"/>
      <c r="G434" s="123" t="s">
        <v>490</v>
      </c>
      <c r="H434" s="81">
        <v>37500</v>
      </c>
      <c r="I434" s="82">
        <v>5600</v>
      </c>
      <c r="J434" s="83">
        <f>IF(IF(H434="",0,H434)=0,0,(IF(H434&gt;0,IF(I434&gt;H434,0,H434-I434),IF(I434&gt;H434,H434-I434,0))))</f>
        <v>31900</v>
      </c>
      <c r="K434" s="119" t="str">
        <f t="shared" si="18"/>
        <v>000070202600S2120612</v>
      </c>
      <c r="L434" s="84" t="str">
        <f>C434&amp;D434&amp;E434&amp;F434&amp;G434</f>
        <v>000070202600S2120612</v>
      </c>
    </row>
    <row r="435" spans="1:12" s="85" customFormat="1" ht="12.75">
      <c r="A435" s="80" t="s">
        <v>491</v>
      </c>
      <c r="B435" s="79" t="s">
        <v>16</v>
      </c>
      <c r="C435" s="122" t="s">
        <v>80</v>
      </c>
      <c r="D435" s="126" t="s">
        <v>510</v>
      </c>
      <c r="E435" s="162" t="s">
        <v>495</v>
      </c>
      <c r="F435" s="191"/>
      <c r="G435" s="123" t="s">
        <v>492</v>
      </c>
      <c r="H435" s="81">
        <v>269300</v>
      </c>
      <c r="I435" s="82">
        <v>30750</v>
      </c>
      <c r="J435" s="83">
        <f>IF(IF(H435="",0,H435)=0,0,(IF(H435&gt;0,IF(I435&gt;H435,0,H435-I435),IF(I435&gt;H435,H435-I435,0))))</f>
        <v>238550</v>
      </c>
      <c r="K435" s="119" t="str">
        <f t="shared" si="18"/>
        <v>000070202600S2120622</v>
      </c>
      <c r="L435" s="84" t="str">
        <f>C435&amp;D435&amp;E435&amp;F435&amp;G435</f>
        <v>000070202600S2120622</v>
      </c>
    </row>
    <row r="436" spans="1:12" ht="22.5">
      <c r="A436" s="100" t="s">
        <v>180</v>
      </c>
      <c r="B436" s="101" t="s">
        <v>16</v>
      </c>
      <c r="C436" s="102" t="s">
        <v>80</v>
      </c>
      <c r="D436" s="125" t="s">
        <v>510</v>
      </c>
      <c r="E436" s="189" t="s">
        <v>182</v>
      </c>
      <c r="F436" s="190"/>
      <c r="G436" s="130" t="s">
        <v>80</v>
      </c>
      <c r="H436" s="97">
        <v>38639853.41</v>
      </c>
      <c r="I436" s="103">
        <v>16933162.74</v>
      </c>
      <c r="J436" s="104">
        <v>21706690.67</v>
      </c>
      <c r="K436" s="119" t="str">
        <f t="shared" si="18"/>
        <v>00007029300000000000</v>
      </c>
      <c r="L436" s="107" t="s">
        <v>543</v>
      </c>
    </row>
    <row r="437" spans="1:12" ht="56.25">
      <c r="A437" s="100" t="s">
        <v>497</v>
      </c>
      <c r="B437" s="101" t="s">
        <v>16</v>
      </c>
      <c r="C437" s="102" t="s">
        <v>80</v>
      </c>
      <c r="D437" s="125" t="s">
        <v>510</v>
      </c>
      <c r="E437" s="189" t="s">
        <v>499</v>
      </c>
      <c r="F437" s="190"/>
      <c r="G437" s="130" t="s">
        <v>80</v>
      </c>
      <c r="H437" s="97">
        <v>624600</v>
      </c>
      <c r="I437" s="103">
        <v>624600</v>
      </c>
      <c r="J437" s="104">
        <v>0</v>
      </c>
      <c r="K437" s="119" t="str">
        <f t="shared" si="18"/>
        <v>00007029300020020000</v>
      </c>
      <c r="L437" s="107" t="s">
        <v>544</v>
      </c>
    </row>
    <row r="438" spans="1:12" s="85" customFormat="1" ht="12.75">
      <c r="A438" s="80" t="s">
        <v>491</v>
      </c>
      <c r="B438" s="79" t="s">
        <v>16</v>
      </c>
      <c r="C438" s="122" t="s">
        <v>80</v>
      </c>
      <c r="D438" s="126" t="s">
        <v>510</v>
      </c>
      <c r="E438" s="162" t="s">
        <v>499</v>
      </c>
      <c r="F438" s="191"/>
      <c r="G438" s="123" t="s">
        <v>492</v>
      </c>
      <c r="H438" s="81">
        <v>624600</v>
      </c>
      <c r="I438" s="82">
        <v>624600</v>
      </c>
      <c r="J438" s="83">
        <f>IF(IF(H438="",0,H438)=0,0,(IF(H438&gt;0,IF(I438&gt;H438,0,H438-I438),IF(I438&gt;H438,H438-I438,0))))</f>
        <v>0</v>
      </c>
      <c r="K438" s="119" t="str">
        <f t="shared" si="18"/>
        <v>00007029300020020622</v>
      </c>
      <c r="L438" s="84" t="str">
        <f>C438&amp;D438&amp;E438&amp;F438&amp;G438</f>
        <v>00007029300020020622</v>
      </c>
    </row>
    <row r="439" spans="1:12" ht="22.5">
      <c r="A439" s="100" t="s">
        <v>500</v>
      </c>
      <c r="B439" s="101" t="s">
        <v>16</v>
      </c>
      <c r="C439" s="102" t="s">
        <v>80</v>
      </c>
      <c r="D439" s="125" t="s">
        <v>510</v>
      </c>
      <c r="E439" s="189" t="s">
        <v>502</v>
      </c>
      <c r="F439" s="190"/>
      <c r="G439" s="130" t="s">
        <v>80</v>
      </c>
      <c r="H439" s="97">
        <v>740400</v>
      </c>
      <c r="I439" s="103">
        <v>528698.26</v>
      </c>
      <c r="J439" s="104">
        <v>211701.74</v>
      </c>
      <c r="K439" s="119" t="str">
        <f t="shared" si="18"/>
        <v>00007029300020030000</v>
      </c>
      <c r="L439" s="107" t="s">
        <v>545</v>
      </c>
    </row>
    <row r="440" spans="1:12" s="85" customFormat="1" ht="12.75">
      <c r="A440" s="80" t="s">
        <v>491</v>
      </c>
      <c r="B440" s="79" t="s">
        <v>16</v>
      </c>
      <c r="C440" s="122" t="s">
        <v>80</v>
      </c>
      <c r="D440" s="126" t="s">
        <v>510</v>
      </c>
      <c r="E440" s="162" t="s">
        <v>502</v>
      </c>
      <c r="F440" s="191"/>
      <c r="G440" s="123" t="s">
        <v>492</v>
      </c>
      <c r="H440" s="81">
        <v>740400</v>
      </c>
      <c r="I440" s="82">
        <v>528698.26</v>
      </c>
      <c r="J440" s="83">
        <f>IF(IF(H440="",0,H440)=0,0,(IF(H440&gt;0,IF(I440&gt;H440,0,H440-I440),IF(I440&gt;H440,H440-I440,0))))</f>
        <v>211701.74</v>
      </c>
      <c r="K440" s="119" t="str">
        <f t="shared" si="18"/>
        <v>00007029300020030622</v>
      </c>
      <c r="L440" s="84" t="str">
        <f>C440&amp;D440&amp;E440&amp;F440&amp;G440</f>
        <v>00007029300020030622</v>
      </c>
    </row>
    <row r="441" spans="1:12" ht="33.75">
      <c r="A441" s="100" t="s">
        <v>503</v>
      </c>
      <c r="B441" s="101" t="s">
        <v>16</v>
      </c>
      <c r="C441" s="102" t="s">
        <v>80</v>
      </c>
      <c r="D441" s="125" t="s">
        <v>510</v>
      </c>
      <c r="E441" s="189" t="s">
        <v>505</v>
      </c>
      <c r="F441" s="190"/>
      <c r="G441" s="130" t="s">
        <v>80</v>
      </c>
      <c r="H441" s="97">
        <v>412353.41</v>
      </c>
      <c r="I441" s="103">
        <v>412353.41</v>
      </c>
      <c r="J441" s="104">
        <v>0</v>
      </c>
      <c r="K441" s="119" t="str">
        <f t="shared" si="18"/>
        <v>00007029300022300000</v>
      </c>
      <c r="L441" s="107" t="s">
        <v>546</v>
      </c>
    </row>
    <row r="442" spans="1:12" s="85" customFormat="1" ht="12.75">
      <c r="A442" s="80" t="s">
        <v>489</v>
      </c>
      <c r="B442" s="79" t="s">
        <v>16</v>
      </c>
      <c r="C442" s="122" t="s">
        <v>80</v>
      </c>
      <c r="D442" s="126" t="s">
        <v>510</v>
      </c>
      <c r="E442" s="162" t="s">
        <v>505</v>
      </c>
      <c r="F442" s="191"/>
      <c r="G442" s="123" t="s">
        <v>490</v>
      </c>
      <c r="H442" s="81">
        <v>79725.23</v>
      </c>
      <c r="I442" s="82">
        <v>79725.23</v>
      </c>
      <c r="J442" s="83">
        <f>IF(IF(H442="",0,H442)=0,0,(IF(H442&gt;0,IF(I442&gt;H442,0,H442-I442),IF(I442&gt;H442,H442-I442,0))))</f>
        <v>0</v>
      </c>
      <c r="K442" s="119" t="str">
        <f t="shared" si="18"/>
        <v>00007029300022300612</v>
      </c>
      <c r="L442" s="84" t="str">
        <f>C442&amp;D442&amp;E442&amp;F442&amp;G442</f>
        <v>00007029300022300612</v>
      </c>
    </row>
    <row r="443" spans="1:12" s="85" customFormat="1" ht="12.75">
      <c r="A443" s="80" t="s">
        <v>491</v>
      </c>
      <c r="B443" s="79" t="s">
        <v>16</v>
      </c>
      <c r="C443" s="122" t="s">
        <v>80</v>
      </c>
      <c r="D443" s="126" t="s">
        <v>510</v>
      </c>
      <c r="E443" s="162" t="s">
        <v>505</v>
      </c>
      <c r="F443" s="191"/>
      <c r="G443" s="123" t="s">
        <v>492</v>
      </c>
      <c r="H443" s="81">
        <v>332628.18</v>
      </c>
      <c r="I443" s="82">
        <v>332628.18</v>
      </c>
      <c r="J443" s="83">
        <f>IF(IF(H443="",0,H443)=0,0,(IF(H443&gt;0,IF(I443&gt;H443,0,H443-I443),IF(I443&gt;H443,H443-I443,0))))</f>
        <v>0</v>
      </c>
      <c r="K443" s="119" t="str">
        <f t="shared" si="18"/>
        <v>00007029300022300622</v>
      </c>
      <c r="L443" s="84" t="str">
        <f>C443&amp;D443&amp;E443&amp;F443&amp;G443</f>
        <v>00007029300022300622</v>
      </c>
    </row>
    <row r="444" spans="1:12" ht="33.75">
      <c r="A444" s="100" t="s">
        <v>312</v>
      </c>
      <c r="B444" s="101" t="s">
        <v>16</v>
      </c>
      <c r="C444" s="102" t="s">
        <v>80</v>
      </c>
      <c r="D444" s="125" t="s">
        <v>510</v>
      </c>
      <c r="E444" s="189" t="s">
        <v>314</v>
      </c>
      <c r="F444" s="190"/>
      <c r="G444" s="130" t="s">
        <v>80</v>
      </c>
      <c r="H444" s="97">
        <v>29490100</v>
      </c>
      <c r="I444" s="103">
        <v>13482103.74</v>
      </c>
      <c r="J444" s="104">
        <v>16007996.26</v>
      </c>
      <c r="K444" s="119" t="str">
        <f t="shared" si="18"/>
        <v>00007029300072300000</v>
      </c>
      <c r="L444" s="107" t="s">
        <v>547</v>
      </c>
    </row>
    <row r="445" spans="1:12" s="85" customFormat="1" ht="45">
      <c r="A445" s="80" t="s">
        <v>476</v>
      </c>
      <c r="B445" s="79" t="s">
        <v>16</v>
      </c>
      <c r="C445" s="122" t="s">
        <v>80</v>
      </c>
      <c r="D445" s="126" t="s">
        <v>510</v>
      </c>
      <c r="E445" s="162" t="s">
        <v>314</v>
      </c>
      <c r="F445" s="191"/>
      <c r="G445" s="123" t="s">
        <v>477</v>
      </c>
      <c r="H445" s="81">
        <v>4319200</v>
      </c>
      <c r="I445" s="82">
        <v>2391978.3</v>
      </c>
      <c r="J445" s="83">
        <f>IF(IF(H445="",0,H445)=0,0,(IF(H445&gt;0,IF(I445&gt;H445,0,H445-I445),IF(I445&gt;H445,H445-I445,0))))</f>
        <v>1927221.7</v>
      </c>
      <c r="K445" s="119" t="str">
        <f t="shared" si="18"/>
        <v>00007029300072300611</v>
      </c>
      <c r="L445" s="84" t="str">
        <f>C445&amp;D445&amp;E445&amp;F445&amp;G445</f>
        <v>00007029300072300611</v>
      </c>
    </row>
    <row r="446" spans="1:12" s="85" customFormat="1" ht="45">
      <c r="A446" s="80" t="s">
        <v>478</v>
      </c>
      <c r="B446" s="79" t="s">
        <v>16</v>
      </c>
      <c r="C446" s="122" t="s">
        <v>80</v>
      </c>
      <c r="D446" s="126" t="s">
        <v>510</v>
      </c>
      <c r="E446" s="162" t="s">
        <v>314</v>
      </c>
      <c r="F446" s="191"/>
      <c r="G446" s="123" t="s">
        <v>479</v>
      </c>
      <c r="H446" s="81">
        <v>25170900</v>
      </c>
      <c r="I446" s="82">
        <v>11090125.44</v>
      </c>
      <c r="J446" s="83">
        <f>IF(IF(H446="",0,H446)=0,0,(IF(H446&gt;0,IF(I446&gt;H446,0,H446-I446),IF(I446&gt;H446,H446-I446,0))))</f>
        <v>14080774.56</v>
      </c>
      <c r="K446" s="119" t="str">
        <f t="shared" si="18"/>
        <v>00007029300072300621</v>
      </c>
      <c r="L446" s="84" t="str">
        <f>C446&amp;D446&amp;E446&amp;F446&amp;G446</f>
        <v>00007029300072300621</v>
      </c>
    </row>
    <row r="447" spans="1:12" ht="33.75">
      <c r="A447" s="100" t="s">
        <v>312</v>
      </c>
      <c r="B447" s="101" t="s">
        <v>16</v>
      </c>
      <c r="C447" s="102" t="s">
        <v>80</v>
      </c>
      <c r="D447" s="125" t="s">
        <v>510</v>
      </c>
      <c r="E447" s="189" t="s">
        <v>316</v>
      </c>
      <c r="F447" s="190"/>
      <c r="G447" s="130" t="s">
        <v>80</v>
      </c>
      <c r="H447" s="97">
        <v>7372400</v>
      </c>
      <c r="I447" s="103">
        <v>1885407.33</v>
      </c>
      <c r="J447" s="104">
        <v>5486992.67</v>
      </c>
      <c r="K447" s="119" t="str">
        <f t="shared" si="18"/>
        <v>000070293000S2300000</v>
      </c>
      <c r="L447" s="107" t="s">
        <v>548</v>
      </c>
    </row>
    <row r="448" spans="1:12" s="85" customFormat="1" ht="45">
      <c r="A448" s="80" t="s">
        <v>476</v>
      </c>
      <c r="B448" s="79" t="s">
        <v>16</v>
      </c>
      <c r="C448" s="122" t="s">
        <v>80</v>
      </c>
      <c r="D448" s="126" t="s">
        <v>510</v>
      </c>
      <c r="E448" s="162" t="s">
        <v>316</v>
      </c>
      <c r="F448" s="191"/>
      <c r="G448" s="123" t="s">
        <v>477</v>
      </c>
      <c r="H448" s="81">
        <v>1079700</v>
      </c>
      <c r="I448" s="82">
        <v>280577.67</v>
      </c>
      <c r="J448" s="83">
        <f>IF(IF(H448="",0,H448)=0,0,(IF(H448&gt;0,IF(I448&gt;H448,0,H448-I448),IF(I448&gt;H448,H448-I448,0))))</f>
        <v>799122.33</v>
      </c>
      <c r="K448" s="119" t="str">
        <f t="shared" si="18"/>
        <v>000070293000S2300611</v>
      </c>
      <c r="L448" s="84" t="str">
        <f>C448&amp;D448&amp;E448&amp;F448&amp;G448</f>
        <v>000070293000S2300611</v>
      </c>
    </row>
    <row r="449" spans="1:12" s="85" customFormat="1" ht="45">
      <c r="A449" s="80" t="s">
        <v>478</v>
      </c>
      <c r="B449" s="79" t="s">
        <v>16</v>
      </c>
      <c r="C449" s="122" t="s">
        <v>80</v>
      </c>
      <c r="D449" s="126" t="s">
        <v>510</v>
      </c>
      <c r="E449" s="162" t="s">
        <v>316</v>
      </c>
      <c r="F449" s="191"/>
      <c r="G449" s="123" t="s">
        <v>479</v>
      </c>
      <c r="H449" s="81">
        <v>6292700</v>
      </c>
      <c r="I449" s="82">
        <v>1604829.66</v>
      </c>
      <c r="J449" s="83">
        <f>IF(IF(H449="",0,H449)=0,0,(IF(H449&gt;0,IF(I449&gt;H449,0,H449-I449),IF(I449&gt;H449,H449-I449,0))))</f>
        <v>4687870.34</v>
      </c>
      <c r="K449" s="119" t="str">
        <f t="shared" si="18"/>
        <v>000070293000S2300621</v>
      </c>
      <c r="L449" s="84" t="str">
        <f>C449&amp;D449&amp;E449&amp;F449&amp;G449</f>
        <v>000070293000S2300621</v>
      </c>
    </row>
    <row r="450" spans="1:12" ht="12.75">
      <c r="A450" s="100" t="s">
        <v>712</v>
      </c>
      <c r="B450" s="101" t="s">
        <v>16</v>
      </c>
      <c r="C450" s="102" t="s">
        <v>80</v>
      </c>
      <c r="D450" s="125" t="s">
        <v>714</v>
      </c>
      <c r="E450" s="189" t="s">
        <v>149</v>
      </c>
      <c r="F450" s="190"/>
      <c r="G450" s="130" t="s">
        <v>80</v>
      </c>
      <c r="H450" s="97">
        <v>43021822.86</v>
      </c>
      <c r="I450" s="103">
        <v>12631935.11</v>
      </c>
      <c r="J450" s="104">
        <v>30389887.75</v>
      </c>
      <c r="K450" s="119" t="str">
        <f t="shared" si="18"/>
        <v>00007030000000000000</v>
      </c>
      <c r="L450" s="107" t="s">
        <v>713</v>
      </c>
    </row>
    <row r="451" spans="1:12" ht="33.75">
      <c r="A451" s="100" t="s">
        <v>468</v>
      </c>
      <c r="B451" s="101" t="s">
        <v>16</v>
      </c>
      <c r="C451" s="102" t="s">
        <v>80</v>
      </c>
      <c r="D451" s="125" t="s">
        <v>714</v>
      </c>
      <c r="E451" s="189" t="s">
        <v>470</v>
      </c>
      <c r="F451" s="190"/>
      <c r="G451" s="130" t="s">
        <v>80</v>
      </c>
      <c r="H451" s="97">
        <v>24883189.23</v>
      </c>
      <c r="I451" s="103">
        <v>6980699.25</v>
      </c>
      <c r="J451" s="104">
        <v>17902489.98</v>
      </c>
      <c r="K451" s="119" t="str">
        <f t="shared" si="18"/>
        <v>00007030200000000000</v>
      </c>
      <c r="L451" s="107" t="s">
        <v>715</v>
      </c>
    </row>
    <row r="452" spans="1:12" ht="67.5">
      <c r="A452" s="100" t="s">
        <v>471</v>
      </c>
      <c r="B452" s="101" t="s">
        <v>16</v>
      </c>
      <c r="C452" s="102" t="s">
        <v>80</v>
      </c>
      <c r="D452" s="125" t="s">
        <v>714</v>
      </c>
      <c r="E452" s="189" t="s">
        <v>473</v>
      </c>
      <c r="F452" s="190"/>
      <c r="G452" s="130" t="s">
        <v>80</v>
      </c>
      <c r="H452" s="97">
        <v>24883189.23</v>
      </c>
      <c r="I452" s="103">
        <v>6980699.25</v>
      </c>
      <c r="J452" s="104">
        <v>17902489.98</v>
      </c>
      <c r="K452" s="119" t="str">
        <f t="shared" si="18"/>
        <v>00007030260000000000</v>
      </c>
      <c r="L452" s="107" t="s">
        <v>716</v>
      </c>
    </row>
    <row r="453" spans="1:12" ht="12.75">
      <c r="A453" s="100" t="s">
        <v>717</v>
      </c>
      <c r="B453" s="101" t="s">
        <v>16</v>
      </c>
      <c r="C453" s="102" t="s">
        <v>80</v>
      </c>
      <c r="D453" s="125" t="s">
        <v>714</v>
      </c>
      <c r="E453" s="189" t="s">
        <v>719</v>
      </c>
      <c r="F453" s="190"/>
      <c r="G453" s="130" t="s">
        <v>80</v>
      </c>
      <c r="H453" s="97">
        <v>23699689.23</v>
      </c>
      <c r="I453" s="103">
        <v>6548344.85</v>
      </c>
      <c r="J453" s="104">
        <v>17151344.38</v>
      </c>
      <c r="K453" s="119" t="str">
        <f t="shared" si="18"/>
        <v>00007030260001230000</v>
      </c>
      <c r="L453" s="107" t="s">
        <v>718</v>
      </c>
    </row>
    <row r="454" spans="1:12" s="85" customFormat="1" ht="45">
      <c r="A454" s="80" t="s">
        <v>478</v>
      </c>
      <c r="B454" s="79" t="s">
        <v>16</v>
      </c>
      <c r="C454" s="122" t="s">
        <v>80</v>
      </c>
      <c r="D454" s="126" t="s">
        <v>714</v>
      </c>
      <c r="E454" s="162" t="s">
        <v>719</v>
      </c>
      <c r="F454" s="191"/>
      <c r="G454" s="123" t="s">
        <v>479</v>
      </c>
      <c r="H454" s="81">
        <v>23699689.23</v>
      </c>
      <c r="I454" s="82">
        <v>6548344.85</v>
      </c>
      <c r="J454" s="83">
        <f>IF(IF(H454="",0,H454)=0,0,(IF(H454&gt;0,IF(I454&gt;H454,0,H454-I454),IF(I454&gt;H454,H454-I454,0))))</f>
        <v>17151344.38</v>
      </c>
      <c r="K454" s="119" t="str">
        <f t="shared" si="18"/>
        <v>00007030260001230621</v>
      </c>
      <c r="L454" s="84" t="str">
        <f>C454&amp;D454&amp;E454&amp;F454&amp;G454</f>
        <v>00007030260001230621</v>
      </c>
    </row>
    <row r="455" spans="1:12" ht="33.75">
      <c r="A455" s="100" t="s">
        <v>720</v>
      </c>
      <c r="B455" s="101" t="s">
        <v>16</v>
      </c>
      <c r="C455" s="102" t="s">
        <v>80</v>
      </c>
      <c r="D455" s="125" t="s">
        <v>714</v>
      </c>
      <c r="E455" s="189" t="s">
        <v>722</v>
      </c>
      <c r="F455" s="190"/>
      <c r="G455" s="130" t="s">
        <v>80</v>
      </c>
      <c r="H455" s="97">
        <v>1021700</v>
      </c>
      <c r="I455" s="103">
        <v>404654.4</v>
      </c>
      <c r="J455" s="104">
        <v>617045.6</v>
      </c>
      <c r="K455" s="119" t="str">
        <f t="shared" si="18"/>
        <v>00007030260071410000</v>
      </c>
      <c r="L455" s="107" t="s">
        <v>721</v>
      </c>
    </row>
    <row r="456" spans="1:12" s="85" customFormat="1" ht="45">
      <c r="A456" s="80" t="s">
        <v>478</v>
      </c>
      <c r="B456" s="79" t="s">
        <v>16</v>
      </c>
      <c r="C456" s="122" t="s">
        <v>80</v>
      </c>
      <c r="D456" s="126" t="s">
        <v>714</v>
      </c>
      <c r="E456" s="162" t="s">
        <v>722</v>
      </c>
      <c r="F456" s="191"/>
      <c r="G456" s="123" t="s">
        <v>479</v>
      </c>
      <c r="H456" s="81">
        <v>1021700</v>
      </c>
      <c r="I456" s="82">
        <v>404654.4</v>
      </c>
      <c r="J456" s="83">
        <f>IF(IF(H456="",0,H456)=0,0,(IF(H456&gt;0,IF(I456&gt;H456,0,H456-I456),IF(I456&gt;H456,H456-I456,0))))</f>
        <v>617045.6</v>
      </c>
      <c r="K456" s="119" t="str">
        <f t="shared" si="18"/>
        <v>00007030260071410621</v>
      </c>
      <c r="L456" s="84" t="str">
        <f>C456&amp;D456&amp;E456&amp;F456&amp;G456</f>
        <v>00007030260071410621</v>
      </c>
    </row>
    <row r="457" spans="1:12" ht="67.5">
      <c r="A457" s="100" t="s">
        <v>486</v>
      </c>
      <c r="B457" s="101" t="s">
        <v>16</v>
      </c>
      <c r="C457" s="102" t="s">
        <v>80</v>
      </c>
      <c r="D457" s="125" t="s">
        <v>714</v>
      </c>
      <c r="E457" s="189" t="s">
        <v>488</v>
      </c>
      <c r="F457" s="190"/>
      <c r="G457" s="130" t="s">
        <v>80</v>
      </c>
      <c r="H457" s="97">
        <v>129400</v>
      </c>
      <c r="I457" s="103">
        <v>23300</v>
      </c>
      <c r="J457" s="104">
        <v>106100</v>
      </c>
      <c r="K457" s="119" t="str">
        <f t="shared" si="18"/>
        <v>00007030260072120000</v>
      </c>
      <c r="L457" s="107" t="s">
        <v>723</v>
      </c>
    </row>
    <row r="458" spans="1:12" s="85" customFormat="1" ht="12.75">
      <c r="A458" s="80" t="s">
        <v>491</v>
      </c>
      <c r="B458" s="79" t="s">
        <v>16</v>
      </c>
      <c r="C458" s="122" t="s">
        <v>80</v>
      </c>
      <c r="D458" s="126" t="s">
        <v>714</v>
      </c>
      <c r="E458" s="162" t="s">
        <v>488</v>
      </c>
      <c r="F458" s="191"/>
      <c r="G458" s="123" t="s">
        <v>492</v>
      </c>
      <c r="H458" s="81">
        <v>129400</v>
      </c>
      <c r="I458" s="82">
        <v>23300</v>
      </c>
      <c r="J458" s="83">
        <f>IF(IF(H458="",0,H458)=0,0,(IF(H458&gt;0,IF(I458&gt;H458,0,H458-I458),IF(I458&gt;H458,H458-I458,0))))</f>
        <v>106100</v>
      </c>
      <c r="K458" s="119" t="str">
        <f t="shared" si="18"/>
        <v>00007030260072120622</v>
      </c>
      <c r="L458" s="84" t="str">
        <f>C458&amp;D458&amp;E458&amp;F458&amp;G458</f>
        <v>00007030260072120622</v>
      </c>
    </row>
    <row r="459" spans="1:12" ht="67.5">
      <c r="A459" s="100" t="s">
        <v>493</v>
      </c>
      <c r="B459" s="101" t="s">
        <v>16</v>
      </c>
      <c r="C459" s="102" t="s">
        <v>80</v>
      </c>
      <c r="D459" s="125" t="s">
        <v>714</v>
      </c>
      <c r="E459" s="189" t="s">
        <v>495</v>
      </c>
      <c r="F459" s="190"/>
      <c r="G459" s="130" t="s">
        <v>80</v>
      </c>
      <c r="H459" s="97">
        <v>32400</v>
      </c>
      <c r="I459" s="103">
        <v>4400</v>
      </c>
      <c r="J459" s="104">
        <v>28000</v>
      </c>
      <c r="K459" s="119" t="str">
        <f t="shared" si="18"/>
        <v>000070302600S2120000</v>
      </c>
      <c r="L459" s="107" t="s">
        <v>724</v>
      </c>
    </row>
    <row r="460" spans="1:12" s="85" customFormat="1" ht="12.75">
      <c r="A460" s="80" t="s">
        <v>491</v>
      </c>
      <c r="B460" s="79" t="s">
        <v>16</v>
      </c>
      <c r="C460" s="122" t="s">
        <v>80</v>
      </c>
      <c r="D460" s="126" t="s">
        <v>714</v>
      </c>
      <c r="E460" s="162" t="s">
        <v>495</v>
      </c>
      <c r="F460" s="191"/>
      <c r="G460" s="123" t="s">
        <v>492</v>
      </c>
      <c r="H460" s="81">
        <v>32400</v>
      </c>
      <c r="I460" s="82">
        <v>4400</v>
      </c>
      <c r="J460" s="83">
        <f>IF(IF(H460="",0,H460)=0,0,(IF(H460&gt;0,IF(I460&gt;H460,0,H460-I460),IF(I460&gt;H460,H460-I460,0))))</f>
        <v>28000</v>
      </c>
      <c r="K460" s="119" t="str">
        <f aca="true" t="shared" si="19" ref="K460:K495">C460&amp;D460&amp;E460&amp;F460&amp;G460</f>
        <v>000070302600S2120622</v>
      </c>
      <c r="L460" s="84" t="str">
        <f>C460&amp;D460&amp;E460&amp;F460&amp;G460</f>
        <v>000070302600S2120622</v>
      </c>
    </row>
    <row r="461" spans="1:12" ht="22.5">
      <c r="A461" s="100" t="s">
        <v>725</v>
      </c>
      <c r="B461" s="101" t="s">
        <v>16</v>
      </c>
      <c r="C461" s="102" t="s">
        <v>80</v>
      </c>
      <c r="D461" s="125" t="s">
        <v>714</v>
      </c>
      <c r="E461" s="189" t="s">
        <v>727</v>
      </c>
      <c r="F461" s="190"/>
      <c r="G461" s="130" t="s">
        <v>80</v>
      </c>
      <c r="H461" s="97">
        <v>12385500</v>
      </c>
      <c r="I461" s="103">
        <v>2841678.12</v>
      </c>
      <c r="J461" s="104">
        <v>9543821.88</v>
      </c>
      <c r="K461" s="119" t="str">
        <f t="shared" si="19"/>
        <v>00007030300000000000</v>
      </c>
      <c r="L461" s="107" t="s">
        <v>726</v>
      </c>
    </row>
    <row r="462" spans="1:12" ht="22.5">
      <c r="A462" s="100" t="s">
        <v>728</v>
      </c>
      <c r="B462" s="101" t="s">
        <v>16</v>
      </c>
      <c r="C462" s="102" t="s">
        <v>80</v>
      </c>
      <c r="D462" s="125" t="s">
        <v>714</v>
      </c>
      <c r="E462" s="189" t="s">
        <v>730</v>
      </c>
      <c r="F462" s="190"/>
      <c r="G462" s="130" t="s">
        <v>80</v>
      </c>
      <c r="H462" s="97">
        <v>12385500</v>
      </c>
      <c r="I462" s="103">
        <v>2841678.12</v>
      </c>
      <c r="J462" s="104">
        <v>9543821.88</v>
      </c>
      <c r="K462" s="119" t="str">
        <f t="shared" si="19"/>
        <v>00007030310000000000</v>
      </c>
      <c r="L462" s="107" t="s">
        <v>729</v>
      </c>
    </row>
    <row r="463" spans="1:12" ht="22.5">
      <c r="A463" s="100" t="s">
        <v>731</v>
      </c>
      <c r="B463" s="101" t="s">
        <v>16</v>
      </c>
      <c r="C463" s="102" t="s">
        <v>80</v>
      </c>
      <c r="D463" s="125" t="s">
        <v>714</v>
      </c>
      <c r="E463" s="189" t="s">
        <v>733</v>
      </c>
      <c r="F463" s="190"/>
      <c r="G463" s="130" t="s">
        <v>80</v>
      </c>
      <c r="H463" s="97">
        <v>11781500</v>
      </c>
      <c r="I463" s="103">
        <v>2539678.12</v>
      </c>
      <c r="J463" s="104">
        <v>9241821.88</v>
      </c>
      <c r="K463" s="119" t="str">
        <f t="shared" si="19"/>
        <v>00007030310001230000</v>
      </c>
      <c r="L463" s="107" t="s">
        <v>732</v>
      </c>
    </row>
    <row r="464" spans="1:12" s="85" customFormat="1" ht="45">
      <c r="A464" s="80" t="s">
        <v>476</v>
      </c>
      <c r="B464" s="79" t="s">
        <v>16</v>
      </c>
      <c r="C464" s="122" t="s">
        <v>80</v>
      </c>
      <c r="D464" s="126" t="s">
        <v>714</v>
      </c>
      <c r="E464" s="162" t="s">
        <v>733</v>
      </c>
      <c r="F464" s="191"/>
      <c r="G464" s="123" t="s">
        <v>477</v>
      </c>
      <c r="H464" s="81">
        <v>11781500</v>
      </c>
      <c r="I464" s="82">
        <v>2539678.12</v>
      </c>
      <c r="J464" s="83">
        <f>IF(IF(H464="",0,H464)=0,0,(IF(H464&gt;0,IF(I464&gt;H464,0,H464-I464),IF(I464&gt;H464,H464-I464,0))))</f>
        <v>9241821.88</v>
      </c>
      <c r="K464" s="119" t="str">
        <f t="shared" si="19"/>
        <v>00007030310001230611</v>
      </c>
      <c r="L464" s="84" t="str">
        <f>C464&amp;D464&amp;E464&amp;F464&amp;G464</f>
        <v>00007030310001230611</v>
      </c>
    </row>
    <row r="465" spans="1:12" ht="33.75">
      <c r="A465" s="100" t="s">
        <v>720</v>
      </c>
      <c r="B465" s="101" t="s">
        <v>16</v>
      </c>
      <c r="C465" s="102" t="s">
        <v>80</v>
      </c>
      <c r="D465" s="125" t="s">
        <v>714</v>
      </c>
      <c r="E465" s="189" t="s">
        <v>735</v>
      </c>
      <c r="F465" s="190"/>
      <c r="G465" s="130" t="s">
        <v>80</v>
      </c>
      <c r="H465" s="97">
        <v>604000</v>
      </c>
      <c r="I465" s="103">
        <v>302000</v>
      </c>
      <c r="J465" s="104">
        <v>302000</v>
      </c>
      <c r="K465" s="119" t="str">
        <f t="shared" si="19"/>
        <v>00007030310071410000</v>
      </c>
      <c r="L465" s="107" t="s">
        <v>734</v>
      </c>
    </row>
    <row r="466" spans="1:12" s="85" customFormat="1" ht="45">
      <c r="A466" s="80" t="s">
        <v>476</v>
      </c>
      <c r="B466" s="79" t="s">
        <v>16</v>
      </c>
      <c r="C466" s="122" t="s">
        <v>80</v>
      </c>
      <c r="D466" s="126" t="s">
        <v>714</v>
      </c>
      <c r="E466" s="162" t="s">
        <v>735</v>
      </c>
      <c r="F466" s="191"/>
      <c r="G466" s="123" t="s">
        <v>477</v>
      </c>
      <c r="H466" s="81">
        <v>604000</v>
      </c>
      <c r="I466" s="82">
        <v>302000</v>
      </c>
      <c r="J466" s="83">
        <f>IF(IF(H466="",0,H466)=0,0,(IF(H466&gt;0,IF(I466&gt;H466,0,H466-I466),IF(I466&gt;H466,H466-I466,0))))</f>
        <v>302000</v>
      </c>
      <c r="K466" s="119" t="str">
        <f t="shared" si="19"/>
        <v>00007030310071410611</v>
      </c>
      <c r="L466" s="84" t="str">
        <f>C466&amp;D466&amp;E466&amp;F466&amp;G466</f>
        <v>00007030310071410611</v>
      </c>
    </row>
    <row r="467" spans="1:12" ht="22.5">
      <c r="A467" s="100" t="s">
        <v>180</v>
      </c>
      <c r="B467" s="101" t="s">
        <v>16</v>
      </c>
      <c r="C467" s="102" t="s">
        <v>80</v>
      </c>
      <c r="D467" s="125" t="s">
        <v>714</v>
      </c>
      <c r="E467" s="189" t="s">
        <v>182</v>
      </c>
      <c r="F467" s="190"/>
      <c r="G467" s="130" t="s">
        <v>80</v>
      </c>
      <c r="H467" s="97">
        <v>5753133.63</v>
      </c>
      <c r="I467" s="103">
        <v>2809557.74</v>
      </c>
      <c r="J467" s="104">
        <v>2943575.89</v>
      </c>
      <c r="K467" s="119" t="str">
        <f t="shared" si="19"/>
        <v>00007039300000000000</v>
      </c>
      <c r="L467" s="107" t="s">
        <v>736</v>
      </c>
    </row>
    <row r="468" spans="1:12" ht="56.25">
      <c r="A468" s="100" t="s">
        <v>497</v>
      </c>
      <c r="B468" s="101" t="s">
        <v>16</v>
      </c>
      <c r="C468" s="102" t="s">
        <v>80</v>
      </c>
      <c r="D468" s="125" t="s">
        <v>714</v>
      </c>
      <c r="E468" s="189" t="s">
        <v>499</v>
      </c>
      <c r="F468" s="190"/>
      <c r="G468" s="130" t="s">
        <v>80</v>
      </c>
      <c r="H468" s="97">
        <v>8400</v>
      </c>
      <c r="I468" s="103">
        <v>8400</v>
      </c>
      <c r="J468" s="104">
        <v>0</v>
      </c>
      <c r="K468" s="119" t="str">
        <f t="shared" si="19"/>
        <v>00007039300020020000</v>
      </c>
      <c r="L468" s="107" t="s">
        <v>737</v>
      </c>
    </row>
    <row r="469" spans="1:12" s="85" customFormat="1" ht="12.75">
      <c r="A469" s="80" t="s">
        <v>491</v>
      </c>
      <c r="B469" s="79" t="s">
        <v>16</v>
      </c>
      <c r="C469" s="122" t="s">
        <v>80</v>
      </c>
      <c r="D469" s="126" t="s">
        <v>714</v>
      </c>
      <c r="E469" s="162" t="s">
        <v>499</v>
      </c>
      <c r="F469" s="191"/>
      <c r="G469" s="123" t="s">
        <v>492</v>
      </c>
      <c r="H469" s="81">
        <v>8400</v>
      </c>
      <c r="I469" s="82">
        <v>8400</v>
      </c>
      <c r="J469" s="83">
        <f>IF(IF(H469="",0,H469)=0,0,(IF(H469&gt;0,IF(I469&gt;H469,0,H469-I469),IF(I469&gt;H469,H469-I469,0))))</f>
        <v>0</v>
      </c>
      <c r="K469" s="119" t="str">
        <f t="shared" si="19"/>
        <v>00007039300020020622</v>
      </c>
      <c r="L469" s="84" t="str">
        <f>C469&amp;D469&amp;E469&amp;F469&amp;G469</f>
        <v>00007039300020020622</v>
      </c>
    </row>
    <row r="470" spans="1:12" ht="22.5">
      <c r="A470" s="100" t="s">
        <v>500</v>
      </c>
      <c r="B470" s="101" t="s">
        <v>16</v>
      </c>
      <c r="C470" s="102" t="s">
        <v>80</v>
      </c>
      <c r="D470" s="125" t="s">
        <v>714</v>
      </c>
      <c r="E470" s="189" t="s">
        <v>502</v>
      </c>
      <c r="F470" s="190"/>
      <c r="G470" s="130" t="s">
        <v>80</v>
      </c>
      <c r="H470" s="97">
        <v>53700</v>
      </c>
      <c r="I470" s="103">
        <v>24050.12</v>
      </c>
      <c r="J470" s="104">
        <v>29649.88</v>
      </c>
      <c r="K470" s="119" t="str">
        <f t="shared" si="19"/>
        <v>00007039300020030000</v>
      </c>
      <c r="L470" s="107" t="s">
        <v>738</v>
      </c>
    </row>
    <row r="471" spans="1:12" s="85" customFormat="1" ht="12.75">
      <c r="A471" s="80" t="s">
        <v>491</v>
      </c>
      <c r="B471" s="79" t="s">
        <v>16</v>
      </c>
      <c r="C471" s="122" t="s">
        <v>80</v>
      </c>
      <c r="D471" s="126" t="s">
        <v>714</v>
      </c>
      <c r="E471" s="162" t="s">
        <v>502</v>
      </c>
      <c r="F471" s="191"/>
      <c r="G471" s="123" t="s">
        <v>492</v>
      </c>
      <c r="H471" s="81">
        <v>53700</v>
      </c>
      <c r="I471" s="82">
        <v>24050.12</v>
      </c>
      <c r="J471" s="83">
        <f>IF(IF(H471="",0,H471)=0,0,(IF(H471&gt;0,IF(I471&gt;H471,0,H471-I471),IF(I471&gt;H471,H471-I471,0))))</f>
        <v>29649.88</v>
      </c>
      <c r="K471" s="119" t="str">
        <f t="shared" si="19"/>
        <v>00007039300020030622</v>
      </c>
      <c r="L471" s="84" t="str">
        <f>C471&amp;D471&amp;E471&amp;F471&amp;G471</f>
        <v>00007039300020030622</v>
      </c>
    </row>
    <row r="472" spans="1:12" ht="33.75">
      <c r="A472" s="100" t="s">
        <v>503</v>
      </c>
      <c r="B472" s="101" t="s">
        <v>16</v>
      </c>
      <c r="C472" s="102" t="s">
        <v>80</v>
      </c>
      <c r="D472" s="125" t="s">
        <v>714</v>
      </c>
      <c r="E472" s="189" t="s">
        <v>505</v>
      </c>
      <c r="F472" s="190"/>
      <c r="G472" s="130" t="s">
        <v>80</v>
      </c>
      <c r="H472" s="97">
        <v>52333.63</v>
      </c>
      <c r="I472" s="103">
        <v>52333.63</v>
      </c>
      <c r="J472" s="104">
        <v>0</v>
      </c>
      <c r="K472" s="119" t="str">
        <f t="shared" si="19"/>
        <v>00007039300022300000</v>
      </c>
      <c r="L472" s="107" t="s">
        <v>739</v>
      </c>
    </row>
    <row r="473" spans="1:12" s="85" customFormat="1" ht="12.75">
      <c r="A473" s="80" t="s">
        <v>491</v>
      </c>
      <c r="B473" s="79" t="s">
        <v>16</v>
      </c>
      <c r="C473" s="122" t="s">
        <v>80</v>
      </c>
      <c r="D473" s="126" t="s">
        <v>714</v>
      </c>
      <c r="E473" s="162" t="s">
        <v>505</v>
      </c>
      <c r="F473" s="191"/>
      <c r="G473" s="123" t="s">
        <v>492</v>
      </c>
      <c r="H473" s="81">
        <v>52333.63</v>
      </c>
      <c r="I473" s="82">
        <v>52333.63</v>
      </c>
      <c r="J473" s="83">
        <f>IF(IF(H473="",0,H473)=0,0,(IF(H473&gt;0,IF(I473&gt;H473,0,H473-I473),IF(I473&gt;H473,H473-I473,0))))</f>
        <v>0</v>
      </c>
      <c r="K473" s="119" t="str">
        <f t="shared" si="19"/>
        <v>00007039300022300622</v>
      </c>
      <c r="L473" s="84" t="str">
        <f>C473&amp;D473&amp;E473&amp;F473&amp;G473</f>
        <v>00007039300022300622</v>
      </c>
    </row>
    <row r="474" spans="1:12" ht="33.75">
      <c r="A474" s="100" t="s">
        <v>312</v>
      </c>
      <c r="B474" s="101" t="s">
        <v>16</v>
      </c>
      <c r="C474" s="102" t="s">
        <v>80</v>
      </c>
      <c r="D474" s="125" t="s">
        <v>714</v>
      </c>
      <c r="E474" s="189" t="s">
        <v>314</v>
      </c>
      <c r="F474" s="190"/>
      <c r="G474" s="130" t="s">
        <v>80</v>
      </c>
      <c r="H474" s="97">
        <v>4510900</v>
      </c>
      <c r="I474" s="103">
        <v>2338524.52</v>
      </c>
      <c r="J474" s="104">
        <v>2172375.48</v>
      </c>
      <c r="K474" s="119" t="str">
        <f t="shared" si="19"/>
        <v>00007039300072300000</v>
      </c>
      <c r="L474" s="107" t="s">
        <v>740</v>
      </c>
    </row>
    <row r="475" spans="1:12" s="85" customFormat="1" ht="45">
      <c r="A475" s="80" t="s">
        <v>476</v>
      </c>
      <c r="B475" s="79" t="s">
        <v>16</v>
      </c>
      <c r="C475" s="122" t="s">
        <v>80</v>
      </c>
      <c r="D475" s="126" t="s">
        <v>714</v>
      </c>
      <c r="E475" s="162" t="s">
        <v>314</v>
      </c>
      <c r="F475" s="191"/>
      <c r="G475" s="123" t="s">
        <v>477</v>
      </c>
      <c r="H475" s="81">
        <v>1900000</v>
      </c>
      <c r="I475" s="82">
        <v>923446.61</v>
      </c>
      <c r="J475" s="83">
        <f>IF(IF(H475="",0,H475)=0,0,(IF(H475&gt;0,IF(I475&gt;H475,0,H475-I475),IF(I475&gt;H475,H475-I475,0))))</f>
        <v>976553.39</v>
      </c>
      <c r="K475" s="119" t="str">
        <f t="shared" si="19"/>
        <v>00007039300072300611</v>
      </c>
      <c r="L475" s="84" t="str">
        <f>C475&amp;D475&amp;E475&amp;F475&amp;G475</f>
        <v>00007039300072300611</v>
      </c>
    </row>
    <row r="476" spans="1:12" s="85" customFormat="1" ht="45">
      <c r="A476" s="80" t="s">
        <v>478</v>
      </c>
      <c r="B476" s="79" t="s">
        <v>16</v>
      </c>
      <c r="C476" s="122" t="s">
        <v>80</v>
      </c>
      <c r="D476" s="126" t="s">
        <v>714</v>
      </c>
      <c r="E476" s="162" t="s">
        <v>314</v>
      </c>
      <c r="F476" s="191"/>
      <c r="G476" s="123" t="s">
        <v>479</v>
      </c>
      <c r="H476" s="81">
        <v>2610900</v>
      </c>
      <c r="I476" s="82">
        <v>1415077.91</v>
      </c>
      <c r="J476" s="83">
        <f>IF(IF(H476="",0,H476)=0,0,(IF(H476&gt;0,IF(I476&gt;H476,0,H476-I476),IF(I476&gt;H476,H476-I476,0))))</f>
        <v>1195822.09</v>
      </c>
      <c r="K476" s="119" t="str">
        <f t="shared" si="19"/>
        <v>00007039300072300621</v>
      </c>
      <c r="L476" s="84" t="str">
        <f>C476&amp;D476&amp;E476&amp;F476&amp;G476</f>
        <v>00007039300072300621</v>
      </c>
    </row>
    <row r="477" spans="1:12" ht="33.75">
      <c r="A477" s="100" t="s">
        <v>312</v>
      </c>
      <c r="B477" s="101" t="s">
        <v>16</v>
      </c>
      <c r="C477" s="102" t="s">
        <v>80</v>
      </c>
      <c r="D477" s="125" t="s">
        <v>714</v>
      </c>
      <c r="E477" s="189" t="s">
        <v>316</v>
      </c>
      <c r="F477" s="190"/>
      <c r="G477" s="130" t="s">
        <v>80</v>
      </c>
      <c r="H477" s="97">
        <v>1127800</v>
      </c>
      <c r="I477" s="103">
        <v>386249.47</v>
      </c>
      <c r="J477" s="104">
        <v>741550.53</v>
      </c>
      <c r="K477" s="119" t="str">
        <f t="shared" si="19"/>
        <v>000070393000S2300000</v>
      </c>
      <c r="L477" s="107" t="s">
        <v>741</v>
      </c>
    </row>
    <row r="478" spans="1:12" s="85" customFormat="1" ht="45">
      <c r="A478" s="80" t="s">
        <v>476</v>
      </c>
      <c r="B478" s="79" t="s">
        <v>16</v>
      </c>
      <c r="C478" s="122" t="s">
        <v>80</v>
      </c>
      <c r="D478" s="126" t="s">
        <v>714</v>
      </c>
      <c r="E478" s="162" t="s">
        <v>316</v>
      </c>
      <c r="F478" s="191"/>
      <c r="G478" s="123" t="s">
        <v>477</v>
      </c>
      <c r="H478" s="81">
        <v>475000</v>
      </c>
      <c r="I478" s="82">
        <v>220098.73</v>
      </c>
      <c r="J478" s="83">
        <f>IF(IF(H478="",0,H478)=0,0,(IF(H478&gt;0,IF(I478&gt;H478,0,H478-I478),IF(I478&gt;H478,H478-I478,0))))</f>
        <v>254901.27</v>
      </c>
      <c r="K478" s="119" t="str">
        <f t="shared" si="19"/>
        <v>000070393000S2300611</v>
      </c>
      <c r="L478" s="84" t="str">
        <f>C478&amp;D478&amp;E478&amp;F478&amp;G478</f>
        <v>000070393000S2300611</v>
      </c>
    </row>
    <row r="479" spans="1:12" s="85" customFormat="1" ht="45">
      <c r="A479" s="80" t="s">
        <v>478</v>
      </c>
      <c r="B479" s="79" t="s">
        <v>16</v>
      </c>
      <c r="C479" s="122" t="s">
        <v>80</v>
      </c>
      <c r="D479" s="126" t="s">
        <v>714</v>
      </c>
      <c r="E479" s="162" t="s">
        <v>316</v>
      </c>
      <c r="F479" s="191"/>
      <c r="G479" s="123" t="s">
        <v>479</v>
      </c>
      <c r="H479" s="81">
        <v>652800</v>
      </c>
      <c r="I479" s="82">
        <v>166150.74</v>
      </c>
      <c r="J479" s="83">
        <f>IF(IF(H479="",0,H479)=0,0,(IF(H479&gt;0,IF(I479&gt;H479,0,H479-I479),IF(I479&gt;H479,H479-I479,0))))</f>
        <v>486649.26</v>
      </c>
      <c r="K479" s="119" t="str">
        <f t="shared" si="19"/>
        <v>000070393000S2300621</v>
      </c>
      <c r="L479" s="84" t="str">
        <f>C479&amp;D479&amp;E479&amp;F479&amp;G479</f>
        <v>000070393000S2300621</v>
      </c>
    </row>
    <row r="480" spans="1:12" ht="12.75">
      <c r="A480" s="100" t="s">
        <v>742</v>
      </c>
      <c r="B480" s="101" t="s">
        <v>16</v>
      </c>
      <c r="C480" s="102" t="s">
        <v>80</v>
      </c>
      <c r="D480" s="125" t="s">
        <v>744</v>
      </c>
      <c r="E480" s="189" t="s">
        <v>149</v>
      </c>
      <c r="F480" s="190"/>
      <c r="G480" s="130" t="s">
        <v>80</v>
      </c>
      <c r="H480" s="97">
        <v>16155500</v>
      </c>
      <c r="I480" s="103">
        <v>3301620.75</v>
      </c>
      <c r="J480" s="104">
        <v>12853879.25</v>
      </c>
      <c r="K480" s="119" t="str">
        <f t="shared" si="19"/>
        <v>00007070000000000000</v>
      </c>
      <c r="L480" s="107" t="s">
        <v>743</v>
      </c>
    </row>
    <row r="481" spans="1:12" ht="33.75">
      <c r="A481" s="100" t="s">
        <v>468</v>
      </c>
      <c r="B481" s="101" t="s">
        <v>16</v>
      </c>
      <c r="C481" s="102" t="s">
        <v>80</v>
      </c>
      <c r="D481" s="125" t="s">
        <v>744</v>
      </c>
      <c r="E481" s="189" t="s">
        <v>470</v>
      </c>
      <c r="F481" s="190"/>
      <c r="G481" s="130" t="s">
        <v>80</v>
      </c>
      <c r="H481" s="97">
        <v>14511100</v>
      </c>
      <c r="I481" s="103">
        <v>2592002.92</v>
      </c>
      <c r="J481" s="104">
        <v>11919097.08</v>
      </c>
      <c r="K481" s="119" t="str">
        <f t="shared" si="19"/>
        <v>00007070200000000000</v>
      </c>
      <c r="L481" s="107" t="s">
        <v>745</v>
      </c>
    </row>
    <row r="482" spans="1:12" ht="56.25">
      <c r="A482" s="100" t="s">
        <v>746</v>
      </c>
      <c r="B482" s="101" t="s">
        <v>16</v>
      </c>
      <c r="C482" s="102" t="s">
        <v>80</v>
      </c>
      <c r="D482" s="125" t="s">
        <v>744</v>
      </c>
      <c r="E482" s="189" t="s">
        <v>748</v>
      </c>
      <c r="F482" s="190"/>
      <c r="G482" s="130" t="s">
        <v>80</v>
      </c>
      <c r="H482" s="97">
        <v>82000</v>
      </c>
      <c r="I482" s="103">
        <v>0</v>
      </c>
      <c r="J482" s="104">
        <v>82000</v>
      </c>
      <c r="K482" s="119" t="str">
        <f t="shared" si="19"/>
        <v>00007070230000000000</v>
      </c>
      <c r="L482" s="107" t="s">
        <v>747</v>
      </c>
    </row>
    <row r="483" spans="1:12" ht="33.75">
      <c r="A483" s="100" t="s">
        <v>749</v>
      </c>
      <c r="B483" s="101" t="s">
        <v>16</v>
      </c>
      <c r="C483" s="102" t="s">
        <v>80</v>
      </c>
      <c r="D483" s="125" t="s">
        <v>744</v>
      </c>
      <c r="E483" s="189" t="s">
        <v>751</v>
      </c>
      <c r="F483" s="190"/>
      <c r="G483" s="130" t="s">
        <v>80</v>
      </c>
      <c r="H483" s="97">
        <v>82000</v>
      </c>
      <c r="I483" s="103">
        <v>0</v>
      </c>
      <c r="J483" s="104">
        <v>82000</v>
      </c>
      <c r="K483" s="119" t="str">
        <f t="shared" si="19"/>
        <v>00007070230025090000</v>
      </c>
      <c r="L483" s="107" t="s">
        <v>750</v>
      </c>
    </row>
    <row r="484" spans="1:12" s="85" customFormat="1" ht="12.75">
      <c r="A484" s="80" t="s">
        <v>489</v>
      </c>
      <c r="B484" s="79" t="s">
        <v>16</v>
      </c>
      <c r="C484" s="122" t="s">
        <v>80</v>
      </c>
      <c r="D484" s="126" t="s">
        <v>744</v>
      </c>
      <c r="E484" s="162" t="s">
        <v>751</v>
      </c>
      <c r="F484" s="191"/>
      <c r="G484" s="123" t="s">
        <v>490</v>
      </c>
      <c r="H484" s="81">
        <v>82000</v>
      </c>
      <c r="I484" s="82">
        <v>0</v>
      </c>
      <c r="J484" s="83">
        <f>IF(IF(H484="",0,H484)=0,0,(IF(H484&gt;0,IF(I484&gt;H484,0,H484-I484),IF(I484&gt;H484,H484-I484,0))))</f>
        <v>82000</v>
      </c>
      <c r="K484" s="119" t="str">
        <f t="shared" si="19"/>
        <v>00007070230025090612</v>
      </c>
      <c r="L484" s="84" t="str">
        <f>C484&amp;D484&amp;E484&amp;F484&amp;G484</f>
        <v>00007070230025090612</v>
      </c>
    </row>
    <row r="485" spans="1:12" ht="67.5">
      <c r="A485" s="100" t="s">
        <v>471</v>
      </c>
      <c r="B485" s="101" t="s">
        <v>16</v>
      </c>
      <c r="C485" s="102" t="s">
        <v>80</v>
      </c>
      <c r="D485" s="125" t="s">
        <v>744</v>
      </c>
      <c r="E485" s="189" t="s">
        <v>473</v>
      </c>
      <c r="F485" s="190"/>
      <c r="G485" s="130" t="s">
        <v>80</v>
      </c>
      <c r="H485" s="97">
        <v>14429100</v>
      </c>
      <c r="I485" s="103">
        <v>2592002.92</v>
      </c>
      <c r="J485" s="104">
        <v>11837097.08</v>
      </c>
      <c r="K485" s="119" t="str">
        <f t="shared" si="19"/>
        <v>00007070260000000000</v>
      </c>
      <c r="L485" s="107" t="s">
        <v>752</v>
      </c>
    </row>
    <row r="486" spans="1:12" ht="22.5">
      <c r="A486" s="100" t="s">
        <v>753</v>
      </c>
      <c r="B486" s="101" t="s">
        <v>16</v>
      </c>
      <c r="C486" s="102" t="s">
        <v>80</v>
      </c>
      <c r="D486" s="125" t="s">
        <v>744</v>
      </c>
      <c r="E486" s="189" t="s">
        <v>755</v>
      </c>
      <c r="F486" s="190"/>
      <c r="G486" s="130" t="s">
        <v>80</v>
      </c>
      <c r="H486" s="97">
        <v>1262000</v>
      </c>
      <c r="I486" s="103">
        <v>204169</v>
      </c>
      <c r="J486" s="104">
        <v>1057831</v>
      </c>
      <c r="K486" s="119" t="str">
        <f t="shared" si="19"/>
        <v>00007070260001240000</v>
      </c>
      <c r="L486" s="107" t="s">
        <v>754</v>
      </c>
    </row>
    <row r="487" spans="1:12" s="85" customFormat="1" ht="45">
      <c r="A487" s="80" t="s">
        <v>478</v>
      </c>
      <c r="B487" s="79" t="s">
        <v>16</v>
      </c>
      <c r="C487" s="122" t="s">
        <v>80</v>
      </c>
      <c r="D487" s="126" t="s">
        <v>744</v>
      </c>
      <c r="E487" s="162" t="s">
        <v>755</v>
      </c>
      <c r="F487" s="191"/>
      <c r="G487" s="123" t="s">
        <v>479</v>
      </c>
      <c r="H487" s="81">
        <v>1262000</v>
      </c>
      <c r="I487" s="82">
        <v>204169</v>
      </c>
      <c r="J487" s="83">
        <f>IF(IF(H487="",0,H487)=0,0,(IF(H487&gt;0,IF(I487&gt;H487,0,H487-I487),IF(I487&gt;H487,H487-I487,0))))</f>
        <v>1057831</v>
      </c>
      <c r="K487" s="119" t="str">
        <f t="shared" si="19"/>
        <v>00007070260001240621</v>
      </c>
      <c r="L487" s="84" t="str">
        <f>C487&amp;D487&amp;E487&amp;F487&amp;G487</f>
        <v>00007070260001240621</v>
      </c>
    </row>
    <row r="488" spans="1:12" ht="22.5">
      <c r="A488" s="100" t="s">
        <v>756</v>
      </c>
      <c r="B488" s="101" t="s">
        <v>16</v>
      </c>
      <c r="C488" s="102" t="s">
        <v>80</v>
      </c>
      <c r="D488" s="125" t="s">
        <v>744</v>
      </c>
      <c r="E488" s="189" t="s">
        <v>758</v>
      </c>
      <c r="F488" s="190"/>
      <c r="G488" s="130" t="s">
        <v>80</v>
      </c>
      <c r="H488" s="97">
        <v>11050500</v>
      </c>
      <c r="I488" s="103">
        <v>2056114.92</v>
      </c>
      <c r="J488" s="104">
        <v>8994385.08</v>
      </c>
      <c r="K488" s="119" t="str">
        <f t="shared" si="19"/>
        <v>00007070260001310000</v>
      </c>
      <c r="L488" s="107" t="s">
        <v>757</v>
      </c>
    </row>
    <row r="489" spans="1:12" s="85" customFormat="1" ht="45">
      <c r="A489" s="80" t="s">
        <v>476</v>
      </c>
      <c r="B489" s="79" t="s">
        <v>16</v>
      </c>
      <c r="C489" s="122" t="s">
        <v>80</v>
      </c>
      <c r="D489" s="126" t="s">
        <v>744</v>
      </c>
      <c r="E489" s="162" t="s">
        <v>758</v>
      </c>
      <c r="F489" s="191"/>
      <c r="G489" s="123" t="s">
        <v>477</v>
      </c>
      <c r="H489" s="81">
        <v>11050500</v>
      </c>
      <c r="I489" s="82">
        <v>2056114.92</v>
      </c>
      <c r="J489" s="83">
        <f>IF(IF(H489="",0,H489)=0,0,(IF(H489&gt;0,IF(I489&gt;H489,0,H489-I489),IF(I489&gt;H489,H489-I489,0))))</f>
        <v>8994385.08</v>
      </c>
      <c r="K489" s="119" t="str">
        <f t="shared" si="19"/>
        <v>00007070260001310611</v>
      </c>
      <c r="L489" s="84" t="str">
        <f>C489&amp;D489&amp;E489&amp;F489&amp;G489</f>
        <v>00007070260001310611</v>
      </c>
    </row>
    <row r="490" spans="1:12" ht="22.5">
      <c r="A490" s="100" t="s">
        <v>759</v>
      </c>
      <c r="B490" s="101" t="s">
        <v>16</v>
      </c>
      <c r="C490" s="102" t="s">
        <v>80</v>
      </c>
      <c r="D490" s="125" t="s">
        <v>744</v>
      </c>
      <c r="E490" s="189" t="s">
        <v>761</v>
      </c>
      <c r="F490" s="190"/>
      <c r="G490" s="130" t="s">
        <v>80</v>
      </c>
      <c r="H490" s="97">
        <v>1121200</v>
      </c>
      <c r="I490" s="103">
        <v>0</v>
      </c>
      <c r="J490" s="104">
        <v>1121200</v>
      </c>
      <c r="K490" s="119" t="str">
        <f t="shared" si="19"/>
        <v>00007070260025060000</v>
      </c>
      <c r="L490" s="107" t="s">
        <v>760</v>
      </c>
    </row>
    <row r="491" spans="1:12" s="85" customFormat="1" ht="12.75">
      <c r="A491" s="80" t="s">
        <v>491</v>
      </c>
      <c r="B491" s="79" t="s">
        <v>16</v>
      </c>
      <c r="C491" s="122" t="s">
        <v>80</v>
      </c>
      <c r="D491" s="126" t="s">
        <v>744</v>
      </c>
      <c r="E491" s="162" t="s">
        <v>761</v>
      </c>
      <c r="F491" s="191"/>
      <c r="G491" s="123" t="s">
        <v>492</v>
      </c>
      <c r="H491" s="81">
        <v>1121200</v>
      </c>
      <c r="I491" s="82">
        <v>0</v>
      </c>
      <c r="J491" s="83">
        <f>IF(IF(H491="",0,H491)=0,0,(IF(H491&gt;0,IF(I491&gt;H491,0,H491-I491),IF(I491&gt;H491,H491-I491,0))))</f>
        <v>1121200</v>
      </c>
      <c r="K491" s="119" t="str">
        <f t="shared" si="19"/>
        <v>00007070260025060622</v>
      </c>
      <c r="L491" s="84" t="str">
        <f>C491&amp;D491&amp;E491&amp;F491&amp;G491</f>
        <v>00007070260025060622</v>
      </c>
    </row>
    <row r="492" spans="1:12" ht="33.75">
      <c r="A492" s="100" t="s">
        <v>720</v>
      </c>
      <c r="B492" s="101" t="s">
        <v>16</v>
      </c>
      <c r="C492" s="102" t="s">
        <v>80</v>
      </c>
      <c r="D492" s="125" t="s">
        <v>744</v>
      </c>
      <c r="E492" s="189" t="s">
        <v>722</v>
      </c>
      <c r="F492" s="190"/>
      <c r="G492" s="130" t="s">
        <v>80</v>
      </c>
      <c r="H492" s="97">
        <v>995400</v>
      </c>
      <c r="I492" s="103">
        <v>331719</v>
      </c>
      <c r="J492" s="104">
        <v>663681</v>
      </c>
      <c r="K492" s="119" t="str">
        <f t="shared" si="19"/>
        <v>00007070260071410000</v>
      </c>
      <c r="L492" s="107" t="s">
        <v>762</v>
      </c>
    </row>
    <row r="493" spans="1:12" s="85" customFormat="1" ht="45">
      <c r="A493" s="80" t="s">
        <v>476</v>
      </c>
      <c r="B493" s="79" t="s">
        <v>16</v>
      </c>
      <c r="C493" s="122" t="s">
        <v>80</v>
      </c>
      <c r="D493" s="126" t="s">
        <v>744</v>
      </c>
      <c r="E493" s="162" t="s">
        <v>722</v>
      </c>
      <c r="F493" s="191"/>
      <c r="G493" s="123" t="s">
        <v>477</v>
      </c>
      <c r="H493" s="81">
        <v>995400</v>
      </c>
      <c r="I493" s="82">
        <v>331719</v>
      </c>
      <c r="J493" s="83">
        <f>IF(IF(H493="",0,H493)=0,0,(IF(H493&gt;0,IF(I493&gt;H493,0,H493-I493),IF(I493&gt;H493,H493-I493,0))))</f>
        <v>663681</v>
      </c>
      <c r="K493" s="119" t="str">
        <f t="shared" si="19"/>
        <v>00007070260071410611</v>
      </c>
      <c r="L493" s="84" t="str">
        <f>C493&amp;D493&amp;E493&amp;F493&amp;G493</f>
        <v>00007070260071410611</v>
      </c>
    </row>
    <row r="494" spans="1:12" ht="22.5">
      <c r="A494" s="100" t="s">
        <v>180</v>
      </c>
      <c r="B494" s="101" t="s">
        <v>16</v>
      </c>
      <c r="C494" s="102" t="s">
        <v>80</v>
      </c>
      <c r="D494" s="125" t="s">
        <v>744</v>
      </c>
      <c r="E494" s="189" t="s">
        <v>182</v>
      </c>
      <c r="F494" s="190"/>
      <c r="G494" s="130" t="s">
        <v>80</v>
      </c>
      <c r="H494" s="97">
        <v>1644400</v>
      </c>
      <c r="I494" s="103">
        <v>709617.83</v>
      </c>
      <c r="J494" s="104">
        <v>934782.17</v>
      </c>
      <c r="K494" s="119" t="str">
        <f t="shared" si="19"/>
        <v>00007079300000000000</v>
      </c>
      <c r="L494" s="107" t="s">
        <v>763</v>
      </c>
    </row>
    <row r="495" spans="1:12" ht="56.25">
      <c r="A495" s="100" t="s">
        <v>497</v>
      </c>
      <c r="B495" s="101" t="s">
        <v>16</v>
      </c>
      <c r="C495" s="102" t="s">
        <v>80</v>
      </c>
      <c r="D495" s="125" t="s">
        <v>744</v>
      </c>
      <c r="E495" s="189" t="s">
        <v>499</v>
      </c>
      <c r="F495" s="190"/>
      <c r="G495" s="130" t="s">
        <v>80</v>
      </c>
      <c r="H495" s="97">
        <v>207400</v>
      </c>
      <c r="I495" s="103">
        <v>205100</v>
      </c>
      <c r="J495" s="104">
        <v>2300</v>
      </c>
      <c r="K495" s="119" t="str">
        <f t="shared" si="19"/>
        <v>00007079300020020000</v>
      </c>
      <c r="L495" s="107" t="s">
        <v>764</v>
      </c>
    </row>
    <row r="496" spans="1:12" s="85" customFormat="1" ht="12.75">
      <c r="A496" s="80" t="s">
        <v>489</v>
      </c>
      <c r="B496" s="79" t="s">
        <v>16</v>
      </c>
      <c r="C496" s="122" t="s">
        <v>80</v>
      </c>
      <c r="D496" s="126" t="s">
        <v>744</v>
      </c>
      <c r="E496" s="162" t="s">
        <v>499</v>
      </c>
      <c r="F496" s="191"/>
      <c r="G496" s="123" t="s">
        <v>490</v>
      </c>
      <c r="H496" s="81">
        <v>2300</v>
      </c>
      <c r="I496" s="82">
        <v>0</v>
      </c>
      <c r="J496" s="83">
        <f>IF(IF(H496="",0,H496)=0,0,(IF(H496&gt;0,IF(I496&gt;H496,0,H496-I496),IF(I496&gt;H496,H496-I496,0))))</f>
        <v>2300</v>
      </c>
      <c r="K496" s="119" t="str">
        <f aca="true" t="shared" si="20" ref="K496:K530">C496&amp;D496&amp;E496&amp;F496&amp;G496</f>
        <v>00007079300020020612</v>
      </c>
      <c r="L496" s="84" t="str">
        <f>C496&amp;D496&amp;E496&amp;F496&amp;G496</f>
        <v>00007079300020020612</v>
      </c>
    </row>
    <row r="497" spans="1:12" s="85" customFormat="1" ht="12.75">
      <c r="A497" s="80" t="s">
        <v>491</v>
      </c>
      <c r="B497" s="79" t="s">
        <v>16</v>
      </c>
      <c r="C497" s="122" t="s">
        <v>80</v>
      </c>
      <c r="D497" s="126" t="s">
        <v>744</v>
      </c>
      <c r="E497" s="162" t="s">
        <v>499</v>
      </c>
      <c r="F497" s="191"/>
      <c r="G497" s="123" t="s">
        <v>492</v>
      </c>
      <c r="H497" s="81">
        <v>205100</v>
      </c>
      <c r="I497" s="82">
        <v>205100</v>
      </c>
      <c r="J497" s="83">
        <f>IF(IF(H497="",0,H497)=0,0,(IF(H497&gt;0,IF(I497&gt;H497,0,H497-I497),IF(I497&gt;H497,H497-I497,0))))</f>
        <v>0</v>
      </c>
      <c r="K497" s="119" t="str">
        <f t="shared" si="20"/>
        <v>00007079300020020622</v>
      </c>
      <c r="L497" s="84" t="str">
        <f>C497&amp;D497&amp;E497&amp;F497&amp;G497</f>
        <v>00007079300020020622</v>
      </c>
    </row>
    <row r="498" spans="1:12" ht="33.75">
      <c r="A498" s="100" t="s">
        <v>503</v>
      </c>
      <c r="B498" s="101" t="s">
        <v>16</v>
      </c>
      <c r="C498" s="102" t="s">
        <v>80</v>
      </c>
      <c r="D498" s="125" t="s">
        <v>744</v>
      </c>
      <c r="E498" s="189" t="s">
        <v>505</v>
      </c>
      <c r="F498" s="190"/>
      <c r="G498" s="130" t="s">
        <v>80</v>
      </c>
      <c r="H498" s="97">
        <v>400</v>
      </c>
      <c r="I498" s="103">
        <v>400</v>
      </c>
      <c r="J498" s="104">
        <v>0</v>
      </c>
      <c r="K498" s="119" t="str">
        <f t="shared" si="20"/>
        <v>00007079300022300000</v>
      </c>
      <c r="L498" s="107" t="s">
        <v>765</v>
      </c>
    </row>
    <row r="499" spans="1:12" s="85" customFormat="1" ht="12.75">
      <c r="A499" s="80" t="s">
        <v>489</v>
      </c>
      <c r="B499" s="79" t="s">
        <v>16</v>
      </c>
      <c r="C499" s="122" t="s">
        <v>80</v>
      </c>
      <c r="D499" s="126" t="s">
        <v>744</v>
      </c>
      <c r="E499" s="162" t="s">
        <v>505</v>
      </c>
      <c r="F499" s="191"/>
      <c r="G499" s="123" t="s">
        <v>490</v>
      </c>
      <c r="H499" s="81">
        <v>400</v>
      </c>
      <c r="I499" s="82">
        <v>400</v>
      </c>
      <c r="J499" s="83">
        <f>IF(IF(H499="",0,H499)=0,0,(IF(H499&gt;0,IF(I499&gt;H499,0,H499-I499),IF(I499&gt;H499,H499-I499,0))))</f>
        <v>0</v>
      </c>
      <c r="K499" s="119" t="str">
        <f t="shared" si="20"/>
        <v>00007079300022300612</v>
      </c>
      <c r="L499" s="84" t="str">
        <f>C499&amp;D499&amp;E499&amp;F499&amp;G499</f>
        <v>00007079300022300612</v>
      </c>
    </row>
    <row r="500" spans="1:12" ht="33.75">
      <c r="A500" s="100" t="s">
        <v>312</v>
      </c>
      <c r="B500" s="101" t="s">
        <v>16</v>
      </c>
      <c r="C500" s="102" t="s">
        <v>80</v>
      </c>
      <c r="D500" s="125" t="s">
        <v>744</v>
      </c>
      <c r="E500" s="189" t="s">
        <v>314</v>
      </c>
      <c r="F500" s="190"/>
      <c r="G500" s="130" t="s">
        <v>80</v>
      </c>
      <c r="H500" s="97">
        <v>1149200</v>
      </c>
      <c r="I500" s="103">
        <v>423221.35</v>
      </c>
      <c r="J500" s="104">
        <v>725978.65</v>
      </c>
      <c r="K500" s="119" t="str">
        <f t="shared" si="20"/>
        <v>00007079300072300000</v>
      </c>
      <c r="L500" s="107" t="s">
        <v>766</v>
      </c>
    </row>
    <row r="501" spans="1:12" s="85" customFormat="1" ht="45">
      <c r="A501" s="80" t="s">
        <v>476</v>
      </c>
      <c r="B501" s="79" t="s">
        <v>16</v>
      </c>
      <c r="C501" s="122" t="s">
        <v>80</v>
      </c>
      <c r="D501" s="126" t="s">
        <v>744</v>
      </c>
      <c r="E501" s="162" t="s">
        <v>314</v>
      </c>
      <c r="F501" s="191"/>
      <c r="G501" s="123" t="s">
        <v>477</v>
      </c>
      <c r="H501" s="81">
        <v>832900</v>
      </c>
      <c r="I501" s="82">
        <v>404922.69</v>
      </c>
      <c r="J501" s="83">
        <f>IF(IF(H501="",0,H501)=0,0,(IF(H501&gt;0,IF(I501&gt;H501,0,H501-I501),IF(I501&gt;H501,H501-I501,0))))</f>
        <v>427977.31</v>
      </c>
      <c r="K501" s="119" t="str">
        <f t="shared" si="20"/>
        <v>00007079300072300611</v>
      </c>
      <c r="L501" s="84" t="str">
        <f>C501&amp;D501&amp;E501&amp;F501&amp;G501</f>
        <v>00007079300072300611</v>
      </c>
    </row>
    <row r="502" spans="1:12" s="85" customFormat="1" ht="45">
      <c r="A502" s="80" t="s">
        <v>478</v>
      </c>
      <c r="B502" s="79" t="s">
        <v>16</v>
      </c>
      <c r="C502" s="122" t="s">
        <v>80</v>
      </c>
      <c r="D502" s="126" t="s">
        <v>744</v>
      </c>
      <c r="E502" s="162" t="s">
        <v>314</v>
      </c>
      <c r="F502" s="191"/>
      <c r="G502" s="123" t="s">
        <v>479</v>
      </c>
      <c r="H502" s="81">
        <v>316300</v>
      </c>
      <c r="I502" s="82">
        <v>18298.66</v>
      </c>
      <c r="J502" s="83">
        <f>IF(IF(H502="",0,H502)=0,0,(IF(H502&gt;0,IF(I502&gt;H502,0,H502-I502),IF(I502&gt;H502,H502-I502,0))))</f>
        <v>298001.34</v>
      </c>
      <c r="K502" s="119" t="str">
        <f t="shared" si="20"/>
        <v>00007079300072300621</v>
      </c>
      <c r="L502" s="84" t="str">
        <f>C502&amp;D502&amp;E502&amp;F502&amp;G502</f>
        <v>00007079300072300621</v>
      </c>
    </row>
    <row r="503" spans="1:12" ht="33.75">
      <c r="A503" s="100" t="s">
        <v>312</v>
      </c>
      <c r="B503" s="101" t="s">
        <v>16</v>
      </c>
      <c r="C503" s="102" t="s">
        <v>80</v>
      </c>
      <c r="D503" s="125" t="s">
        <v>744</v>
      </c>
      <c r="E503" s="189" t="s">
        <v>316</v>
      </c>
      <c r="F503" s="190"/>
      <c r="G503" s="130" t="s">
        <v>80</v>
      </c>
      <c r="H503" s="97">
        <v>287400</v>
      </c>
      <c r="I503" s="103">
        <v>80896.48</v>
      </c>
      <c r="J503" s="104">
        <v>206503.52</v>
      </c>
      <c r="K503" s="119" t="str">
        <f t="shared" si="20"/>
        <v>000070793000S2300000</v>
      </c>
      <c r="L503" s="107" t="s">
        <v>767</v>
      </c>
    </row>
    <row r="504" spans="1:12" s="85" customFormat="1" ht="45">
      <c r="A504" s="80" t="s">
        <v>476</v>
      </c>
      <c r="B504" s="79" t="s">
        <v>16</v>
      </c>
      <c r="C504" s="122" t="s">
        <v>80</v>
      </c>
      <c r="D504" s="126" t="s">
        <v>744</v>
      </c>
      <c r="E504" s="162" t="s">
        <v>316</v>
      </c>
      <c r="F504" s="191"/>
      <c r="G504" s="123" t="s">
        <v>477</v>
      </c>
      <c r="H504" s="81">
        <v>208300</v>
      </c>
      <c r="I504" s="82">
        <v>80151.33</v>
      </c>
      <c r="J504" s="83">
        <f>IF(IF(H504="",0,H504)=0,0,(IF(H504&gt;0,IF(I504&gt;H504,0,H504-I504),IF(I504&gt;H504,H504-I504,0))))</f>
        <v>128148.67</v>
      </c>
      <c r="K504" s="119" t="str">
        <f t="shared" si="20"/>
        <v>000070793000S2300611</v>
      </c>
      <c r="L504" s="84" t="str">
        <f>C504&amp;D504&amp;E504&amp;F504&amp;G504</f>
        <v>000070793000S2300611</v>
      </c>
    </row>
    <row r="505" spans="1:12" s="85" customFormat="1" ht="45">
      <c r="A505" s="80" t="s">
        <v>478</v>
      </c>
      <c r="B505" s="79" t="s">
        <v>16</v>
      </c>
      <c r="C505" s="122" t="s">
        <v>80</v>
      </c>
      <c r="D505" s="126" t="s">
        <v>744</v>
      </c>
      <c r="E505" s="162" t="s">
        <v>316</v>
      </c>
      <c r="F505" s="191"/>
      <c r="G505" s="123" t="s">
        <v>479</v>
      </c>
      <c r="H505" s="81">
        <v>79100</v>
      </c>
      <c r="I505" s="82">
        <v>745.15</v>
      </c>
      <c r="J505" s="83">
        <f>IF(IF(H505="",0,H505)=0,0,(IF(H505&gt;0,IF(I505&gt;H505,0,H505-I505),IF(I505&gt;H505,H505-I505,0))))</f>
        <v>78354.85</v>
      </c>
      <c r="K505" s="119" t="str">
        <f t="shared" si="20"/>
        <v>000070793000S2300621</v>
      </c>
      <c r="L505" s="84" t="str">
        <f>C505&amp;D505&amp;E505&amp;F505&amp;G505</f>
        <v>000070793000S2300621</v>
      </c>
    </row>
    <row r="506" spans="1:12" ht="12.75">
      <c r="A506" s="100" t="s">
        <v>768</v>
      </c>
      <c r="B506" s="101" t="s">
        <v>16</v>
      </c>
      <c r="C506" s="102" t="s">
        <v>80</v>
      </c>
      <c r="D506" s="125" t="s">
        <v>770</v>
      </c>
      <c r="E506" s="189" t="s">
        <v>149</v>
      </c>
      <c r="F506" s="190"/>
      <c r="G506" s="130" t="s">
        <v>80</v>
      </c>
      <c r="H506" s="97">
        <v>25757800</v>
      </c>
      <c r="I506" s="103">
        <v>5768469.36</v>
      </c>
      <c r="J506" s="104">
        <v>19989330.64</v>
      </c>
      <c r="K506" s="119" t="str">
        <f t="shared" si="20"/>
        <v>00007090000000000000</v>
      </c>
      <c r="L506" s="107" t="s">
        <v>769</v>
      </c>
    </row>
    <row r="507" spans="1:12" ht="33.75">
      <c r="A507" s="100" t="s">
        <v>468</v>
      </c>
      <c r="B507" s="101" t="s">
        <v>16</v>
      </c>
      <c r="C507" s="102" t="s">
        <v>80</v>
      </c>
      <c r="D507" s="125" t="s">
        <v>770</v>
      </c>
      <c r="E507" s="189" t="s">
        <v>470</v>
      </c>
      <c r="F507" s="190"/>
      <c r="G507" s="130" t="s">
        <v>80</v>
      </c>
      <c r="H507" s="97">
        <v>16997200</v>
      </c>
      <c r="I507" s="103">
        <v>3756651</v>
      </c>
      <c r="J507" s="104">
        <v>13240549</v>
      </c>
      <c r="K507" s="119" t="str">
        <f t="shared" si="20"/>
        <v>00007090200000000000</v>
      </c>
      <c r="L507" s="107" t="s">
        <v>771</v>
      </c>
    </row>
    <row r="508" spans="1:12" ht="67.5">
      <c r="A508" s="100" t="s">
        <v>471</v>
      </c>
      <c r="B508" s="101" t="s">
        <v>16</v>
      </c>
      <c r="C508" s="102" t="s">
        <v>80</v>
      </c>
      <c r="D508" s="125" t="s">
        <v>770</v>
      </c>
      <c r="E508" s="189" t="s">
        <v>473</v>
      </c>
      <c r="F508" s="190"/>
      <c r="G508" s="130" t="s">
        <v>80</v>
      </c>
      <c r="H508" s="97">
        <v>16997200</v>
      </c>
      <c r="I508" s="103">
        <v>3756651</v>
      </c>
      <c r="J508" s="104">
        <v>13240549</v>
      </c>
      <c r="K508" s="119" t="str">
        <f t="shared" si="20"/>
        <v>00007090260000000000</v>
      </c>
      <c r="L508" s="107" t="s">
        <v>772</v>
      </c>
    </row>
    <row r="509" spans="1:12" ht="12.75">
      <c r="A509" s="100" t="s">
        <v>773</v>
      </c>
      <c r="B509" s="101" t="s">
        <v>16</v>
      </c>
      <c r="C509" s="102" t="s">
        <v>80</v>
      </c>
      <c r="D509" s="125" t="s">
        <v>770</v>
      </c>
      <c r="E509" s="189" t="s">
        <v>775</v>
      </c>
      <c r="F509" s="190"/>
      <c r="G509" s="130" t="s">
        <v>80</v>
      </c>
      <c r="H509" s="97">
        <v>10929800</v>
      </c>
      <c r="I509" s="103">
        <v>2558858.93</v>
      </c>
      <c r="J509" s="104">
        <v>8370941.07</v>
      </c>
      <c r="K509" s="119" t="str">
        <f t="shared" si="20"/>
        <v>00007090260001370000</v>
      </c>
      <c r="L509" s="107" t="s">
        <v>774</v>
      </c>
    </row>
    <row r="510" spans="1:12" s="85" customFormat="1" ht="12.75">
      <c r="A510" s="80" t="s">
        <v>320</v>
      </c>
      <c r="B510" s="79" t="s">
        <v>16</v>
      </c>
      <c r="C510" s="122" t="s">
        <v>80</v>
      </c>
      <c r="D510" s="126" t="s">
        <v>770</v>
      </c>
      <c r="E510" s="162" t="s">
        <v>775</v>
      </c>
      <c r="F510" s="191"/>
      <c r="G510" s="123" t="s">
        <v>321</v>
      </c>
      <c r="H510" s="81">
        <v>7349811</v>
      </c>
      <c r="I510" s="82">
        <v>1461811.18</v>
      </c>
      <c r="J510" s="83">
        <f aca="true" t="shared" si="21" ref="J510:J515">IF(IF(H510="",0,H510)=0,0,(IF(H510&gt;0,IF(I510&gt;H510,0,H510-I510),IF(I510&gt;H510,H510-I510,0))))</f>
        <v>5887999.82</v>
      </c>
      <c r="K510" s="119" t="str">
        <f t="shared" si="20"/>
        <v>00007090260001370111</v>
      </c>
      <c r="L510" s="84" t="str">
        <f aca="true" t="shared" si="22" ref="L510:L515">C510&amp;D510&amp;E510&amp;F510&amp;G510</f>
        <v>00007090260001370111</v>
      </c>
    </row>
    <row r="511" spans="1:12" s="85" customFormat="1" ht="22.5">
      <c r="A511" s="80" t="s">
        <v>776</v>
      </c>
      <c r="B511" s="79" t="s">
        <v>16</v>
      </c>
      <c r="C511" s="122" t="s">
        <v>80</v>
      </c>
      <c r="D511" s="126" t="s">
        <v>770</v>
      </c>
      <c r="E511" s="162" t="s">
        <v>775</v>
      </c>
      <c r="F511" s="191"/>
      <c r="G511" s="123" t="s">
        <v>777</v>
      </c>
      <c r="H511" s="81">
        <v>600</v>
      </c>
      <c r="I511" s="82">
        <v>100</v>
      </c>
      <c r="J511" s="83">
        <f t="shared" si="21"/>
        <v>500</v>
      </c>
      <c r="K511" s="119" t="str">
        <f t="shared" si="20"/>
        <v>00007090260001370112</v>
      </c>
      <c r="L511" s="84" t="str">
        <f t="shared" si="22"/>
        <v>00007090260001370112</v>
      </c>
    </row>
    <row r="512" spans="1:12" s="85" customFormat="1" ht="33.75">
      <c r="A512" s="80" t="s">
        <v>322</v>
      </c>
      <c r="B512" s="79" t="s">
        <v>16</v>
      </c>
      <c r="C512" s="122" t="s">
        <v>80</v>
      </c>
      <c r="D512" s="126" t="s">
        <v>770</v>
      </c>
      <c r="E512" s="162" t="s">
        <v>775</v>
      </c>
      <c r="F512" s="191"/>
      <c r="G512" s="123" t="s">
        <v>323</v>
      </c>
      <c r="H512" s="81">
        <v>2222700</v>
      </c>
      <c r="I512" s="82">
        <v>931065.85</v>
      </c>
      <c r="J512" s="83">
        <f t="shared" si="21"/>
        <v>1291634.15</v>
      </c>
      <c r="K512" s="119" t="str">
        <f t="shared" si="20"/>
        <v>00007090260001370119</v>
      </c>
      <c r="L512" s="84" t="str">
        <f t="shared" si="22"/>
        <v>00007090260001370119</v>
      </c>
    </row>
    <row r="513" spans="1:12" s="85" customFormat="1" ht="12.75">
      <c r="A513" s="80" t="s">
        <v>178</v>
      </c>
      <c r="B513" s="79" t="s">
        <v>16</v>
      </c>
      <c r="C513" s="122" t="s">
        <v>80</v>
      </c>
      <c r="D513" s="126" t="s">
        <v>770</v>
      </c>
      <c r="E513" s="162" t="s">
        <v>775</v>
      </c>
      <c r="F513" s="191"/>
      <c r="G513" s="123" t="s">
        <v>179</v>
      </c>
      <c r="H513" s="81">
        <v>1230147.85</v>
      </c>
      <c r="I513" s="82">
        <v>129480.49</v>
      </c>
      <c r="J513" s="83">
        <f t="shared" si="21"/>
        <v>1100667.36</v>
      </c>
      <c r="K513" s="119" t="str">
        <f t="shared" si="20"/>
        <v>00007090260001370244</v>
      </c>
      <c r="L513" s="84" t="str">
        <f t="shared" si="22"/>
        <v>00007090260001370244</v>
      </c>
    </row>
    <row r="514" spans="1:12" s="85" customFormat="1" ht="12.75">
      <c r="A514" s="80" t="s">
        <v>196</v>
      </c>
      <c r="B514" s="79" t="s">
        <v>16</v>
      </c>
      <c r="C514" s="122" t="s">
        <v>80</v>
      </c>
      <c r="D514" s="126" t="s">
        <v>770</v>
      </c>
      <c r="E514" s="162" t="s">
        <v>775</v>
      </c>
      <c r="F514" s="191"/>
      <c r="G514" s="123" t="s">
        <v>197</v>
      </c>
      <c r="H514" s="81">
        <v>100000</v>
      </c>
      <c r="I514" s="82">
        <v>16473</v>
      </c>
      <c r="J514" s="83">
        <f t="shared" si="21"/>
        <v>83527</v>
      </c>
      <c r="K514" s="119" t="str">
        <f t="shared" si="20"/>
        <v>00007090260001370852</v>
      </c>
      <c r="L514" s="84" t="str">
        <f t="shared" si="22"/>
        <v>00007090260001370852</v>
      </c>
    </row>
    <row r="515" spans="1:12" s="85" customFormat="1" ht="12.75">
      <c r="A515" s="80" t="s">
        <v>198</v>
      </c>
      <c r="B515" s="79" t="s">
        <v>16</v>
      </c>
      <c r="C515" s="122" t="s">
        <v>80</v>
      </c>
      <c r="D515" s="126" t="s">
        <v>770</v>
      </c>
      <c r="E515" s="162" t="s">
        <v>775</v>
      </c>
      <c r="F515" s="191"/>
      <c r="G515" s="123" t="s">
        <v>199</v>
      </c>
      <c r="H515" s="81">
        <v>26541.15</v>
      </c>
      <c r="I515" s="82">
        <v>19928.41</v>
      </c>
      <c r="J515" s="83">
        <f t="shared" si="21"/>
        <v>6612.74</v>
      </c>
      <c r="K515" s="119" t="str">
        <f t="shared" si="20"/>
        <v>00007090260001370853</v>
      </c>
      <c r="L515" s="84" t="str">
        <f t="shared" si="22"/>
        <v>00007090260001370853</v>
      </c>
    </row>
    <row r="516" spans="1:12" ht="22.5">
      <c r="A516" s="100" t="s">
        <v>483</v>
      </c>
      <c r="B516" s="101" t="s">
        <v>16</v>
      </c>
      <c r="C516" s="102" t="s">
        <v>80</v>
      </c>
      <c r="D516" s="125" t="s">
        <v>770</v>
      </c>
      <c r="E516" s="189" t="s">
        <v>485</v>
      </c>
      <c r="F516" s="190"/>
      <c r="G516" s="130" t="s">
        <v>80</v>
      </c>
      <c r="H516" s="97">
        <v>6067400</v>
      </c>
      <c r="I516" s="103">
        <v>1197792.07</v>
      </c>
      <c r="J516" s="104">
        <v>4869607.93</v>
      </c>
      <c r="K516" s="119" t="str">
        <f t="shared" si="20"/>
        <v>00007090260070060000</v>
      </c>
      <c r="L516" s="107" t="s">
        <v>778</v>
      </c>
    </row>
    <row r="517" spans="1:12" s="85" customFormat="1" ht="12.75">
      <c r="A517" s="80" t="s">
        <v>320</v>
      </c>
      <c r="B517" s="79" t="s">
        <v>16</v>
      </c>
      <c r="C517" s="122" t="s">
        <v>80</v>
      </c>
      <c r="D517" s="126" t="s">
        <v>770</v>
      </c>
      <c r="E517" s="162" t="s">
        <v>485</v>
      </c>
      <c r="F517" s="191"/>
      <c r="G517" s="123" t="s">
        <v>321</v>
      </c>
      <c r="H517" s="81">
        <v>1848500</v>
      </c>
      <c r="I517" s="82">
        <v>365065.61</v>
      </c>
      <c r="J517" s="83">
        <f>IF(IF(H517="",0,H517)=0,0,(IF(H517&gt;0,IF(I517&gt;H517,0,H517-I517),IF(I517&gt;H517,H517-I517,0))))</f>
        <v>1483434.39</v>
      </c>
      <c r="K517" s="119" t="str">
        <f t="shared" si="20"/>
        <v>00007090260070060111</v>
      </c>
      <c r="L517" s="84" t="str">
        <f>C517&amp;D517&amp;E517&amp;F517&amp;G517</f>
        <v>00007090260070060111</v>
      </c>
    </row>
    <row r="518" spans="1:12" s="85" customFormat="1" ht="33.75">
      <c r="A518" s="80" t="s">
        <v>322</v>
      </c>
      <c r="B518" s="79" t="s">
        <v>16</v>
      </c>
      <c r="C518" s="122" t="s">
        <v>80</v>
      </c>
      <c r="D518" s="126" t="s">
        <v>770</v>
      </c>
      <c r="E518" s="162" t="s">
        <v>485</v>
      </c>
      <c r="F518" s="191"/>
      <c r="G518" s="123" t="s">
        <v>323</v>
      </c>
      <c r="H518" s="81">
        <v>539800</v>
      </c>
      <c r="I518" s="82">
        <v>89433.26</v>
      </c>
      <c r="J518" s="83">
        <f>IF(IF(H518="",0,H518)=0,0,(IF(H518&gt;0,IF(I518&gt;H518,0,H518-I518),IF(I518&gt;H518,H518-I518,0))))</f>
        <v>450366.74</v>
      </c>
      <c r="K518" s="119" t="str">
        <f t="shared" si="20"/>
        <v>00007090260070060119</v>
      </c>
      <c r="L518" s="84" t="str">
        <f>C518&amp;D518&amp;E518&amp;F518&amp;G518</f>
        <v>00007090260070060119</v>
      </c>
    </row>
    <row r="519" spans="1:12" s="85" customFormat="1" ht="12.75">
      <c r="A519" s="80" t="s">
        <v>178</v>
      </c>
      <c r="B519" s="79" t="s">
        <v>16</v>
      </c>
      <c r="C519" s="122" t="s">
        <v>80</v>
      </c>
      <c r="D519" s="126" t="s">
        <v>770</v>
      </c>
      <c r="E519" s="162" t="s">
        <v>485</v>
      </c>
      <c r="F519" s="191"/>
      <c r="G519" s="123" t="s">
        <v>179</v>
      </c>
      <c r="H519" s="81">
        <v>3679100</v>
      </c>
      <c r="I519" s="82">
        <v>743293.2</v>
      </c>
      <c r="J519" s="83">
        <f>IF(IF(H519="",0,H519)=0,0,(IF(H519&gt;0,IF(I519&gt;H519,0,H519-I519),IF(I519&gt;H519,H519-I519,0))))</f>
        <v>2935806.8</v>
      </c>
      <c r="K519" s="119" t="str">
        <f t="shared" si="20"/>
        <v>00007090260070060244</v>
      </c>
      <c r="L519" s="84" t="str">
        <f>C519&amp;D519&amp;E519&amp;F519&amp;G519</f>
        <v>00007090260070060244</v>
      </c>
    </row>
    <row r="520" spans="1:12" ht="22.5">
      <c r="A520" s="100" t="s">
        <v>180</v>
      </c>
      <c r="B520" s="101" t="s">
        <v>16</v>
      </c>
      <c r="C520" s="102" t="s">
        <v>80</v>
      </c>
      <c r="D520" s="125" t="s">
        <v>770</v>
      </c>
      <c r="E520" s="189" t="s">
        <v>182</v>
      </c>
      <c r="F520" s="190"/>
      <c r="G520" s="130" t="s">
        <v>80</v>
      </c>
      <c r="H520" s="97">
        <v>846700</v>
      </c>
      <c r="I520" s="103">
        <v>246099.5</v>
      </c>
      <c r="J520" s="104">
        <v>600600.5</v>
      </c>
      <c r="K520" s="119" t="str">
        <f t="shared" si="20"/>
        <v>00007099300000000000</v>
      </c>
      <c r="L520" s="107" t="s">
        <v>779</v>
      </c>
    </row>
    <row r="521" spans="1:12" ht="33.75">
      <c r="A521" s="100" t="s">
        <v>780</v>
      </c>
      <c r="B521" s="101" t="s">
        <v>16</v>
      </c>
      <c r="C521" s="102" t="s">
        <v>80</v>
      </c>
      <c r="D521" s="125" t="s">
        <v>770</v>
      </c>
      <c r="E521" s="189" t="s">
        <v>782</v>
      </c>
      <c r="F521" s="190"/>
      <c r="G521" s="130" t="s">
        <v>80</v>
      </c>
      <c r="H521" s="97">
        <v>156700</v>
      </c>
      <c r="I521" s="103">
        <v>30116.92</v>
      </c>
      <c r="J521" s="104">
        <v>126583.08</v>
      </c>
      <c r="K521" s="119" t="str">
        <f t="shared" si="20"/>
        <v>00007099300070280000</v>
      </c>
      <c r="L521" s="107" t="s">
        <v>781</v>
      </c>
    </row>
    <row r="522" spans="1:12" s="85" customFormat="1" ht="12.75">
      <c r="A522" s="80" t="s">
        <v>320</v>
      </c>
      <c r="B522" s="79" t="s">
        <v>16</v>
      </c>
      <c r="C522" s="122" t="s">
        <v>80</v>
      </c>
      <c r="D522" s="126" t="s">
        <v>770</v>
      </c>
      <c r="E522" s="162" t="s">
        <v>782</v>
      </c>
      <c r="F522" s="191"/>
      <c r="G522" s="123" t="s">
        <v>321</v>
      </c>
      <c r="H522" s="81">
        <v>120400</v>
      </c>
      <c r="I522" s="82">
        <v>24059.08</v>
      </c>
      <c r="J522" s="83">
        <f>IF(IF(H522="",0,H522)=0,0,(IF(H522&gt;0,IF(I522&gt;H522,0,H522-I522),IF(I522&gt;H522,H522-I522,0))))</f>
        <v>96340.92</v>
      </c>
      <c r="K522" s="119" t="str">
        <f t="shared" si="20"/>
        <v>00007099300070280111</v>
      </c>
      <c r="L522" s="84" t="str">
        <f>C522&amp;D522&amp;E522&amp;F522&amp;G522</f>
        <v>00007099300070280111</v>
      </c>
    </row>
    <row r="523" spans="1:12" s="85" customFormat="1" ht="33.75">
      <c r="A523" s="80" t="s">
        <v>322</v>
      </c>
      <c r="B523" s="79" t="s">
        <v>16</v>
      </c>
      <c r="C523" s="122" t="s">
        <v>80</v>
      </c>
      <c r="D523" s="126" t="s">
        <v>770</v>
      </c>
      <c r="E523" s="162" t="s">
        <v>782</v>
      </c>
      <c r="F523" s="191"/>
      <c r="G523" s="123" t="s">
        <v>323</v>
      </c>
      <c r="H523" s="81">
        <v>36300</v>
      </c>
      <c r="I523" s="82">
        <v>6057.84</v>
      </c>
      <c r="J523" s="83">
        <f>IF(IF(H523="",0,H523)=0,0,(IF(H523&gt;0,IF(I523&gt;H523,0,H523-I523),IF(I523&gt;H523,H523-I523,0))))</f>
        <v>30242.16</v>
      </c>
      <c r="K523" s="119" t="str">
        <f t="shared" si="20"/>
        <v>00007099300070280119</v>
      </c>
      <c r="L523" s="84" t="str">
        <f>C523&amp;D523&amp;E523&amp;F523&amp;G523</f>
        <v>00007099300070280119</v>
      </c>
    </row>
    <row r="524" spans="1:12" ht="33.75">
      <c r="A524" s="100" t="s">
        <v>312</v>
      </c>
      <c r="B524" s="101" t="s">
        <v>16</v>
      </c>
      <c r="C524" s="102" t="s">
        <v>80</v>
      </c>
      <c r="D524" s="125" t="s">
        <v>770</v>
      </c>
      <c r="E524" s="189" t="s">
        <v>314</v>
      </c>
      <c r="F524" s="190"/>
      <c r="G524" s="130" t="s">
        <v>80</v>
      </c>
      <c r="H524" s="97">
        <v>552000</v>
      </c>
      <c r="I524" s="103">
        <v>200218.18</v>
      </c>
      <c r="J524" s="104">
        <v>351781.82</v>
      </c>
      <c r="K524" s="119" t="str">
        <f t="shared" si="20"/>
        <v>00007099300072300000</v>
      </c>
      <c r="L524" s="107" t="s">
        <v>783</v>
      </c>
    </row>
    <row r="525" spans="1:12" s="85" customFormat="1" ht="12.75">
      <c r="A525" s="80" t="s">
        <v>178</v>
      </c>
      <c r="B525" s="79" t="s">
        <v>16</v>
      </c>
      <c r="C525" s="122" t="s">
        <v>80</v>
      </c>
      <c r="D525" s="126" t="s">
        <v>770</v>
      </c>
      <c r="E525" s="162" t="s">
        <v>314</v>
      </c>
      <c r="F525" s="191"/>
      <c r="G525" s="123" t="s">
        <v>179</v>
      </c>
      <c r="H525" s="81">
        <v>552000</v>
      </c>
      <c r="I525" s="82">
        <v>200218.18</v>
      </c>
      <c r="J525" s="83">
        <f>IF(IF(H525="",0,H525)=0,0,(IF(H525&gt;0,IF(I525&gt;H525,0,H525-I525),IF(I525&gt;H525,H525-I525,0))))</f>
        <v>351781.82</v>
      </c>
      <c r="K525" s="119" t="str">
        <f t="shared" si="20"/>
        <v>00007099300072300244</v>
      </c>
      <c r="L525" s="84" t="str">
        <f>C525&amp;D525&amp;E525&amp;F525&amp;G525</f>
        <v>00007099300072300244</v>
      </c>
    </row>
    <row r="526" spans="1:12" ht="33.75">
      <c r="A526" s="100" t="s">
        <v>312</v>
      </c>
      <c r="B526" s="101" t="s">
        <v>16</v>
      </c>
      <c r="C526" s="102" t="s">
        <v>80</v>
      </c>
      <c r="D526" s="125" t="s">
        <v>770</v>
      </c>
      <c r="E526" s="189" t="s">
        <v>316</v>
      </c>
      <c r="F526" s="190"/>
      <c r="G526" s="130" t="s">
        <v>80</v>
      </c>
      <c r="H526" s="97">
        <v>138000</v>
      </c>
      <c r="I526" s="103">
        <v>15764.4</v>
      </c>
      <c r="J526" s="104">
        <v>122235.6</v>
      </c>
      <c r="K526" s="119" t="str">
        <f t="shared" si="20"/>
        <v>000070993000S2300000</v>
      </c>
      <c r="L526" s="107" t="s">
        <v>784</v>
      </c>
    </row>
    <row r="527" spans="1:12" s="85" customFormat="1" ht="12.75">
      <c r="A527" s="80" t="s">
        <v>178</v>
      </c>
      <c r="B527" s="79" t="s">
        <v>16</v>
      </c>
      <c r="C527" s="122" t="s">
        <v>80</v>
      </c>
      <c r="D527" s="126" t="s">
        <v>770</v>
      </c>
      <c r="E527" s="162" t="s">
        <v>316</v>
      </c>
      <c r="F527" s="191"/>
      <c r="G527" s="123" t="s">
        <v>179</v>
      </c>
      <c r="H527" s="81">
        <v>138000</v>
      </c>
      <c r="I527" s="82">
        <v>15764.4</v>
      </c>
      <c r="J527" s="83">
        <f>IF(IF(H527="",0,H527)=0,0,(IF(H527&gt;0,IF(I527&gt;H527,0,H527-I527),IF(I527&gt;H527,H527-I527,0))))</f>
        <v>122235.6</v>
      </c>
      <c r="K527" s="119" t="str">
        <f t="shared" si="20"/>
        <v>000070993000S2300244</v>
      </c>
      <c r="L527" s="84" t="str">
        <f>C527&amp;D527&amp;E527&amp;F527&amp;G527</f>
        <v>000070993000S2300244</v>
      </c>
    </row>
    <row r="528" spans="1:12" ht="33.75">
      <c r="A528" s="100" t="s">
        <v>188</v>
      </c>
      <c r="B528" s="101" t="s">
        <v>16</v>
      </c>
      <c r="C528" s="102" t="s">
        <v>80</v>
      </c>
      <c r="D528" s="125" t="s">
        <v>770</v>
      </c>
      <c r="E528" s="189" t="s">
        <v>190</v>
      </c>
      <c r="F528" s="190"/>
      <c r="G528" s="130" t="s">
        <v>80</v>
      </c>
      <c r="H528" s="97">
        <v>7913900</v>
      </c>
      <c r="I528" s="103">
        <v>1765718.86</v>
      </c>
      <c r="J528" s="104">
        <v>6148181.14</v>
      </c>
      <c r="K528" s="119" t="str">
        <f t="shared" si="20"/>
        <v>00007099500000000000</v>
      </c>
      <c r="L528" s="107" t="s">
        <v>785</v>
      </c>
    </row>
    <row r="529" spans="1:12" ht="22.5">
      <c r="A529" s="100" t="s">
        <v>191</v>
      </c>
      <c r="B529" s="101" t="s">
        <v>16</v>
      </c>
      <c r="C529" s="102" t="s">
        <v>80</v>
      </c>
      <c r="D529" s="125" t="s">
        <v>770</v>
      </c>
      <c r="E529" s="189" t="s">
        <v>193</v>
      </c>
      <c r="F529" s="190"/>
      <c r="G529" s="130" t="s">
        <v>80</v>
      </c>
      <c r="H529" s="97">
        <v>5456400</v>
      </c>
      <c r="I529" s="103">
        <v>1250280.92</v>
      </c>
      <c r="J529" s="104">
        <v>4206119.08</v>
      </c>
      <c r="K529" s="119" t="str">
        <f t="shared" si="20"/>
        <v>00007099500001000000</v>
      </c>
      <c r="L529" s="107" t="s">
        <v>786</v>
      </c>
    </row>
    <row r="530" spans="1:12" s="85" customFormat="1" ht="22.5">
      <c r="A530" s="80" t="s">
        <v>157</v>
      </c>
      <c r="B530" s="79" t="s">
        <v>16</v>
      </c>
      <c r="C530" s="122" t="s">
        <v>80</v>
      </c>
      <c r="D530" s="126" t="s">
        <v>770</v>
      </c>
      <c r="E530" s="162" t="s">
        <v>193</v>
      </c>
      <c r="F530" s="191"/>
      <c r="G530" s="123" t="s">
        <v>158</v>
      </c>
      <c r="H530" s="81">
        <v>3768600</v>
      </c>
      <c r="I530" s="82">
        <v>816994.19</v>
      </c>
      <c r="J530" s="83">
        <f aca="true" t="shared" si="23" ref="J530:J535">IF(IF(H530="",0,H530)=0,0,(IF(H530&gt;0,IF(I530&gt;H530,0,H530-I530),IF(I530&gt;H530,H530-I530,0))))</f>
        <v>2951605.81</v>
      </c>
      <c r="K530" s="119" t="str">
        <f t="shared" si="20"/>
        <v>00007099500001000121</v>
      </c>
      <c r="L530" s="84" t="str">
        <f aca="true" t="shared" si="24" ref="L530:L535">C530&amp;D530&amp;E530&amp;F530&amp;G530</f>
        <v>00007099500001000121</v>
      </c>
    </row>
    <row r="531" spans="1:12" s="85" customFormat="1" ht="33.75">
      <c r="A531" s="80" t="s">
        <v>159</v>
      </c>
      <c r="B531" s="79" t="s">
        <v>16</v>
      </c>
      <c r="C531" s="122" t="s">
        <v>80</v>
      </c>
      <c r="D531" s="126" t="s">
        <v>770</v>
      </c>
      <c r="E531" s="162" t="s">
        <v>193</v>
      </c>
      <c r="F531" s="191"/>
      <c r="G531" s="123" t="s">
        <v>160</v>
      </c>
      <c r="H531" s="81">
        <v>361300</v>
      </c>
      <c r="I531" s="82">
        <v>120700</v>
      </c>
      <c r="J531" s="83">
        <f t="shared" si="23"/>
        <v>240600</v>
      </c>
      <c r="K531" s="119" t="str">
        <f aca="true" t="shared" si="25" ref="K531:K565">C531&amp;D531&amp;E531&amp;F531&amp;G531</f>
        <v>00007099500001000122</v>
      </c>
      <c r="L531" s="84" t="str">
        <f t="shared" si="24"/>
        <v>00007099500001000122</v>
      </c>
    </row>
    <row r="532" spans="1:12" s="85" customFormat="1" ht="33.75">
      <c r="A532" s="80" t="s">
        <v>161</v>
      </c>
      <c r="B532" s="79" t="s">
        <v>16</v>
      </c>
      <c r="C532" s="122" t="s">
        <v>80</v>
      </c>
      <c r="D532" s="126" t="s">
        <v>770</v>
      </c>
      <c r="E532" s="162" t="s">
        <v>193</v>
      </c>
      <c r="F532" s="191"/>
      <c r="G532" s="123" t="s">
        <v>162</v>
      </c>
      <c r="H532" s="81">
        <v>1138100</v>
      </c>
      <c r="I532" s="82">
        <v>283091.88</v>
      </c>
      <c r="J532" s="83">
        <f t="shared" si="23"/>
        <v>855008.12</v>
      </c>
      <c r="K532" s="119" t="str">
        <f t="shared" si="25"/>
        <v>00007099500001000129</v>
      </c>
      <c r="L532" s="84" t="str">
        <f t="shared" si="24"/>
        <v>00007099500001000129</v>
      </c>
    </row>
    <row r="533" spans="1:12" s="85" customFormat="1" ht="12.75">
      <c r="A533" s="80" t="s">
        <v>178</v>
      </c>
      <c r="B533" s="79" t="s">
        <v>16</v>
      </c>
      <c r="C533" s="122" t="s">
        <v>80</v>
      </c>
      <c r="D533" s="126" t="s">
        <v>770</v>
      </c>
      <c r="E533" s="162" t="s">
        <v>193</v>
      </c>
      <c r="F533" s="191"/>
      <c r="G533" s="123" t="s">
        <v>179</v>
      </c>
      <c r="H533" s="81">
        <v>173352.9</v>
      </c>
      <c r="I533" s="82">
        <v>25689.85</v>
      </c>
      <c r="J533" s="83">
        <f t="shared" si="23"/>
        <v>147663.05</v>
      </c>
      <c r="K533" s="119" t="str">
        <f t="shared" si="25"/>
        <v>00007099500001000244</v>
      </c>
      <c r="L533" s="84" t="str">
        <f t="shared" si="24"/>
        <v>00007099500001000244</v>
      </c>
    </row>
    <row r="534" spans="1:12" s="85" customFormat="1" ht="22.5">
      <c r="A534" s="80" t="s">
        <v>194</v>
      </c>
      <c r="B534" s="79" t="s">
        <v>16</v>
      </c>
      <c r="C534" s="122" t="s">
        <v>80</v>
      </c>
      <c r="D534" s="126" t="s">
        <v>770</v>
      </c>
      <c r="E534" s="162" t="s">
        <v>193</v>
      </c>
      <c r="F534" s="191"/>
      <c r="G534" s="123" t="s">
        <v>195</v>
      </c>
      <c r="H534" s="81">
        <v>8400</v>
      </c>
      <c r="I534" s="82">
        <v>0</v>
      </c>
      <c r="J534" s="83">
        <f t="shared" si="23"/>
        <v>8400</v>
      </c>
      <c r="K534" s="119" t="str">
        <f t="shared" si="25"/>
        <v>00007099500001000851</v>
      </c>
      <c r="L534" s="84" t="str">
        <f t="shared" si="24"/>
        <v>00007099500001000851</v>
      </c>
    </row>
    <row r="535" spans="1:12" s="85" customFormat="1" ht="12.75">
      <c r="A535" s="80" t="s">
        <v>198</v>
      </c>
      <c r="B535" s="79" t="s">
        <v>16</v>
      </c>
      <c r="C535" s="122" t="s">
        <v>80</v>
      </c>
      <c r="D535" s="126" t="s">
        <v>770</v>
      </c>
      <c r="E535" s="162" t="s">
        <v>193</v>
      </c>
      <c r="F535" s="191"/>
      <c r="G535" s="123" t="s">
        <v>199</v>
      </c>
      <c r="H535" s="81">
        <v>6647.1</v>
      </c>
      <c r="I535" s="82">
        <v>3805</v>
      </c>
      <c r="J535" s="83">
        <f t="shared" si="23"/>
        <v>2842.1</v>
      </c>
      <c r="K535" s="119" t="str">
        <f t="shared" si="25"/>
        <v>00007099500001000853</v>
      </c>
      <c r="L535" s="84" t="str">
        <f t="shared" si="24"/>
        <v>00007099500001000853</v>
      </c>
    </row>
    <row r="536" spans="1:12" ht="33.75">
      <c r="A536" s="100" t="s">
        <v>200</v>
      </c>
      <c r="B536" s="101" t="s">
        <v>16</v>
      </c>
      <c r="C536" s="102" t="s">
        <v>80</v>
      </c>
      <c r="D536" s="125" t="s">
        <v>770</v>
      </c>
      <c r="E536" s="189" t="s">
        <v>202</v>
      </c>
      <c r="F536" s="190"/>
      <c r="G536" s="130" t="s">
        <v>80</v>
      </c>
      <c r="H536" s="97">
        <v>2457500</v>
      </c>
      <c r="I536" s="103">
        <v>515437.94</v>
      </c>
      <c r="J536" s="104">
        <v>1942062.06</v>
      </c>
      <c r="K536" s="119" t="str">
        <f t="shared" si="25"/>
        <v>00007099500070280000</v>
      </c>
      <c r="L536" s="107" t="s">
        <v>787</v>
      </c>
    </row>
    <row r="537" spans="1:12" s="85" customFormat="1" ht="22.5">
      <c r="A537" s="80" t="s">
        <v>157</v>
      </c>
      <c r="B537" s="79" t="s">
        <v>16</v>
      </c>
      <c r="C537" s="122" t="s">
        <v>80</v>
      </c>
      <c r="D537" s="126" t="s">
        <v>770</v>
      </c>
      <c r="E537" s="162" t="s">
        <v>202</v>
      </c>
      <c r="F537" s="191"/>
      <c r="G537" s="123" t="s">
        <v>158</v>
      </c>
      <c r="H537" s="81">
        <v>1681550</v>
      </c>
      <c r="I537" s="82">
        <v>390657.41</v>
      </c>
      <c r="J537" s="83">
        <f>IF(IF(H537="",0,H537)=0,0,(IF(H537&gt;0,IF(I537&gt;H537,0,H537-I537),IF(I537&gt;H537,H537-I537,0))))</f>
        <v>1290892.59</v>
      </c>
      <c r="K537" s="119" t="str">
        <f t="shared" si="25"/>
        <v>00007099500070280121</v>
      </c>
      <c r="L537" s="84" t="str">
        <f>C537&amp;D537&amp;E537&amp;F537&amp;G537</f>
        <v>00007099500070280121</v>
      </c>
    </row>
    <row r="538" spans="1:12" s="85" customFormat="1" ht="33.75">
      <c r="A538" s="80" t="s">
        <v>159</v>
      </c>
      <c r="B538" s="79" t="s">
        <v>16</v>
      </c>
      <c r="C538" s="122" t="s">
        <v>80</v>
      </c>
      <c r="D538" s="126" t="s">
        <v>770</v>
      </c>
      <c r="E538" s="162" t="s">
        <v>202</v>
      </c>
      <c r="F538" s="191"/>
      <c r="G538" s="123" t="s">
        <v>160</v>
      </c>
      <c r="H538" s="81">
        <v>200750</v>
      </c>
      <c r="I538" s="82">
        <v>100</v>
      </c>
      <c r="J538" s="83">
        <f>IF(IF(H538="",0,H538)=0,0,(IF(H538&gt;0,IF(I538&gt;H538,0,H538-I538),IF(I538&gt;H538,H538-I538,0))))</f>
        <v>200650</v>
      </c>
      <c r="K538" s="119" t="str">
        <f t="shared" si="25"/>
        <v>00007099500070280122</v>
      </c>
      <c r="L538" s="84" t="str">
        <f>C538&amp;D538&amp;E538&amp;F538&amp;G538</f>
        <v>00007099500070280122</v>
      </c>
    </row>
    <row r="539" spans="1:12" s="85" customFormat="1" ht="33.75">
      <c r="A539" s="80" t="s">
        <v>161</v>
      </c>
      <c r="B539" s="79" t="s">
        <v>16</v>
      </c>
      <c r="C539" s="122" t="s">
        <v>80</v>
      </c>
      <c r="D539" s="126" t="s">
        <v>770</v>
      </c>
      <c r="E539" s="162" t="s">
        <v>202</v>
      </c>
      <c r="F539" s="191"/>
      <c r="G539" s="123" t="s">
        <v>162</v>
      </c>
      <c r="H539" s="81">
        <v>507900</v>
      </c>
      <c r="I539" s="82">
        <v>116770.53</v>
      </c>
      <c r="J539" s="83">
        <f>IF(IF(H539="",0,H539)=0,0,(IF(H539&gt;0,IF(I539&gt;H539,0,H539-I539),IF(I539&gt;H539,H539-I539,0))))</f>
        <v>391129.47</v>
      </c>
      <c r="K539" s="119" t="str">
        <f t="shared" si="25"/>
        <v>00007099500070280129</v>
      </c>
      <c r="L539" s="84" t="str">
        <f>C539&amp;D539&amp;E539&amp;F539&amp;G539</f>
        <v>00007099500070280129</v>
      </c>
    </row>
    <row r="540" spans="1:12" s="85" customFormat="1" ht="12.75">
      <c r="A540" s="80" t="s">
        <v>178</v>
      </c>
      <c r="B540" s="79" t="s">
        <v>16</v>
      </c>
      <c r="C540" s="122" t="s">
        <v>80</v>
      </c>
      <c r="D540" s="126" t="s">
        <v>770</v>
      </c>
      <c r="E540" s="162" t="s">
        <v>202</v>
      </c>
      <c r="F540" s="191"/>
      <c r="G540" s="123" t="s">
        <v>179</v>
      </c>
      <c r="H540" s="81">
        <v>67300</v>
      </c>
      <c r="I540" s="82">
        <v>7910</v>
      </c>
      <c r="J540" s="83">
        <f>IF(IF(H540="",0,H540)=0,0,(IF(H540&gt;0,IF(I540&gt;H540,0,H540-I540),IF(I540&gt;H540,H540-I540,0))))</f>
        <v>59390</v>
      </c>
      <c r="K540" s="119" t="str">
        <f t="shared" si="25"/>
        <v>00007099500070280244</v>
      </c>
      <c r="L540" s="84" t="str">
        <f>C540&amp;D540&amp;E540&amp;F540&amp;G540</f>
        <v>00007099500070280244</v>
      </c>
    </row>
    <row r="541" spans="1:12" ht="12.75">
      <c r="A541" s="100" t="s">
        <v>788</v>
      </c>
      <c r="B541" s="101" t="s">
        <v>16</v>
      </c>
      <c r="C541" s="102" t="s">
        <v>80</v>
      </c>
      <c r="D541" s="125" t="s">
        <v>790</v>
      </c>
      <c r="E541" s="189" t="s">
        <v>149</v>
      </c>
      <c r="F541" s="190"/>
      <c r="G541" s="130" t="s">
        <v>80</v>
      </c>
      <c r="H541" s="97">
        <v>60566900</v>
      </c>
      <c r="I541" s="103">
        <v>16874195.97</v>
      </c>
      <c r="J541" s="104">
        <v>43692704.03</v>
      </c>
      <c r="K541" s="119" t="str">
        <f t="shared" si="25"/>
        <v>00008000000000000000</v>
      </c>
      <c r="L541" s="107" t="s">
        <v>789</v>
      </c>
    </row>
    <row r="542" spans="1:12" ht="12.75">
      <c r="A542" s="100" t="s">
        <v>791</v>
      </c>
      <c r="B542" s="101" t="s">
        <v>16</v>
      </c>
      <c r="C542" s="102" t="s">
        <v>80</v>
      </c>
      <c r="D542" s="125" t="s">
        <v>793</v>
      </c>
      <c r="E542" s="189" t="s">
        <v>149</v>
      </c>
      <c r="F542" s="190"/>
      <c r="G542" s="130" t="s">
        <v>80</v>
      </c>
      <c r="H542" s="97">
        <v>53020800</v>
      </c>
      <c r="I542" s="103">
        <v>15076820.76</v>
      </c>
      <c r="J542" s="104">
        <v>37943979.24</v>
      </c>
      <c r="K542" s="119" t="str">
        <f t="shared" si="25"/>
        <v>00008010000000000000</v>
      </c>
      <c r="L542" s="107" t="s">
        <v>792</v>
      </c>
    </row>
    <row r="543" spans="1:12" ht="22.5">
      <c r="A543" s="100" t="s">
        <v>725</v>
      </c>
      <c r="B543" s="101" t="s">
        <v>16</v>
      </c>
      <c r="C543" s="102" t="s">
        <v>80</v>
      </c>
      <c r="D543" s="125" t="s">
        <v>793</v>
      </c>
      <c r="E543" s="189" t="s">
        <v>727</v>
      </c>
      <c r="F543" s="190"/>
      <c r="G543" s="130" t="s">
        <v>80</v>
      </c>
      <c r="H543" s="97">
        <v>45395800</v>
      </c>
      <c r="I543" s="103">
        <v>12017984.66</v>
      </c>
      <c r="J543" s="104">
        <v>33377815.34</v>
      </c>
      <c r="K543" s="119" t="str">
        <f t="shared" si="25"/>
        <v>00008010300000000000</v>
      </c>
      <c r="L543" s="107" t="s">
        <v>794</v>
      </c>
    </row>
    <row r="544" spans="1:12" ht="22.5">
      <c r="A544" s="100" t="s">
        <v>728</v>
      </c>
      <c r="B544" s="101" t="s">
        <v>16</v>
      </c>
      <c r="C544" s="102" t="s">
        <v>80</v>
      </c>
      <c r="D544" s="125" t="s">
        <v>793</v>
      </c>
      <c r="E544" s="189" t="s">
        <v>730</v>
      </c>
      <c r="F544" s="190"/>
      <c r="G544" s="130" t="s">
        <v>80</v>
      </c>
      <c r="H544" s="97">
        <v>45395800</v>
      </c>
      <c r="I544" s="103">
        <v>12017984.66</v>
      </c>
      <c r="J544" s="104">
        <v>33377815.34</v>
      </c>
      <c r="K544" s="119" t="str">
        <f t="shared" si="25"/>
        <v>00008010310000000000</v>
      </c>
      <c r="L544" s="107" t="s">
        <v>795</v>
      </c>
    </row>
    <row r="545" spans="1:12" ht="22.5">
      <c r="A545" s="100" t="s">
        <v>796</v>
      </c>
      <c r="B545" s="101" t="s">
        <v>16</v>
      </c>
      <c r="C545" s="102" t="s">
        <v>80</v>
      </c>
      <c r="D545" s="125" t="s">
        <v>793</v>
      </c>
      <c r="E545" s="189" t="s">
        <v>798</v>
      </c>
      <c r="F545" s="190"/>
      <c r="G545" s="130" t="s">
        <v>80</v>
      </c>
      <c r="H545" s="97">
        <v>24532800</v>
      </c>
      <c r="I545" s="103">
        <v>5988033.2</v>
      </c>
      <c r="J545" s="104">
        <v>18544766.8</v>
      </c>
      <c r="K545" s="119" t="str">
        <f t="shared" si="25"/>
        <v>00008010310001400000</v>
      </c>
      <c r="L545" s="107" t="s">
        <v>797</v>
      </c>
    </row>
    <row r="546" spans="1:12" s="85" customFormat="1" ht="45">
      <c r="A546" s="80" t="s">
        <v>476</v>
      </c>
      <c r="B546" s="79" t="s">
        <v>16</v>
      </c>
      <c r="C546" s="122" t="s">
        <v>80</v>
      </c>
      <c r="D546" s="126" t="s">
        <v>793</v>
      </c>
      <c r="E546" s="162" t="s">
        <v>798</v>
      </c>
      <c r="F546" s="191"/>
      <c r="G546" s="123" t="s">
        <v>477</v>
      </c>
      <c r="H546" s="81">
        <v>24532800</v>
      </c>
      <c r="I546" s="82">
        <v>5988033.2</v>
      </c>
      <c r="J546" s="83">
        <f>IF(IF(H546="",0,H546)=0,0,(IF(H546&gt;0,IF(I546&gt;H546,0,H546-I546),IF(I546&gt;H546,H546-I546,0))))</f>
        <v>18544766.8</v>
      </c>
      <c r="K546" s="119" t="str">
        <f t="shared" si="25"/>
        <v>00008010310001400611</v>
      </c>
      <c r="L546" s="84" t="str">
        <f>C546&amp;D546&amp;E546&amp;F546&amp;G546</f>
        <v>00008010310001400611</v>
      </c>
    </row>
    <row r="547" spans="1:12" ht="22.5">
      <c r="A547" s="100" t="s">
        <v>799</v>
      </c>
      <c r="B547" s="101" t="s">
        <v>16</v>
      </c>
      <c r="C547" s="102" t="s">
        <v>80</v>
      </c>
      <c r="D547" s="125" t="s">
        <v>793</v>
      </c>
      <c r="E547" s="189" t="s">
        <v>801</v>
      </c>
      <c r="F547" s="190"/>
      <c r="G547" s="130" t="s">
        <v>80</v>
      </c>
      <c r="H547" s="97">
        <v>7641500</v>
      </c>
      <c r="I547" s="103">
        <v>1874289.28</v>
      </c>
      <c r="J547" s="104">
        <v>5767210.72</v>
      </c>
      <c r="K547" s="119" t="str">
        <f t="shared" si="25"/>
        <v>00008010310001410000</v>
      </c>
      <c r="L547" s="107" t="s">
        <v>800</v>
      </c>
    </row>
    <row r="548" spans="1:12" s="85" customFormat="1" ht="45">
      <c r="A548" s="80" t="s">
        <v>478</v>
      </c>
      <c r="B548" s="79" t="s">
        <v>16</v>
      </c>
      <c r="C548" s="122" t="s">
        <v>80</v>
      </c>
      <c r="D548" s="126" t="s">
        <v>793</v>
      </c>
      <c r="E548" s="162" t="s">
        <v>801</v>
      </c>
      <c r="F548" s="191"/>
      <c r="G548" s="123" t="s">
        <v>479</v>
      </c>
      <c r="H548" s="81">
        <v>7641500</v>
      </c>
      <c r="I548" s="82">
        <v>1874289.28</v>
      </c>
      <c r="J548" s="83">
        <f>IF(IF(H548="",0,H548)=0,0,(IF(H548&gt;0,IF(I548&gt;H548,0,H548-I548),IF(I548&gt;H548,H548-I548,0))))</f>
        <v>5767210.72</v>
      </c>
      <c r="K548" s="119" t="str">
        <f t="shared" si="25"/>
        <v>00008010310001410621</v>
      </c>
      <c r="L548" s="84" t="str">
        <f>C548&amp;D548&amp;E548&amp;F548&amp;G548</f>
        <v>00008010310001410621</v>
      </c>
    </row>
    <row r="549" spans="1:12" ht="12.75">
      <c r="A549" s="100" t="s">
        <v>802</v>
      </c>
      <c r="B549" s="101" t="s">
        <v>16</v>
      </c>
      <c r="C549" s="102" t="s">
        <v>80</v>
      </c>
      <c r="D549" s="125" t="s">
        <v>793</v>
      </c>
      <c r="E549" s="189" t="s">
        <v>804</v>
      </c>
      <c r="F549" s="190"/>
      <c r="G549" s="130" t="s">
        <v>80</v>
      </c>
      <c r="H549" s="97">
        <v>9316200</v>
      </c>
      <c r="I549" s="103">
        <v>2240462.18</v>
      </c>
      <c r="J549" s="104">
        <v>7075737.82</v>
      </c>
      <c r="K549" s="119" t="str">
        <f t="shared" si="25"/>
        <v>00008010310001420000</v>
      </c>
      <c r="L549" s="107" t="s">
        <v>803</v>
      </c>
    </row>
    <row r="550" spans="1:12" s="85" customFormat="1" ht="45">
      <c r="A550" s="80" t="s">
        <v>476</v>
      </c>
      <c r="B550" s="79" t="s">
        <v>16</v>
      </c>
      <c r="C550" s="122" t="s">
        <v>80</v>
      </c>
      <c r="D550" s="126" t="s">
        <v>793</v>
      </c>
      <c r="E550" s="162" t="s">
        <v>804</v>
      </c>
      <c r="F550" s="191"/>
      <c r="G550" s="123" t="s">
        <v>477</v>
      </c>
      <c r="H550" s="81">
        <v>9316200</v>
      </c>
      <c r="I550" s="82">
        <v>2240462.18</v>
      </c>
      <c r="J550" s="83">
        <f>IF(IF(H550="",0,H550)=0,0,(IF(H550&gt;0,IF(I550&gt;H550,0,H550-I550),IF(I550&gt;H550,H550-I550,0))))</f>
        <v>7075737.82</v>
      </c>
      <c r="K550" s="119" t="str">
        <f t="shared" si="25"/>
        <v>00008010310001420611</v>
      </c>
      <c r="L550" s="84" t="str">
        <f>C550&amp;D550&amp;E550&amp;F550&amp;G550</f>
        <v>00008010310001420611</v>
      </c>
    </row>
    <row r="551" spans="1:12" ht="22.5">
      <c r="A551" s="100" t="s">
        <v>805</v>
      </c>
      <c r="B551" s="101" t="s">
        <v>16</v>
      </c>
      <c r="C551" s="102" t="s">
        <v>80</v>
      </c>
      <c r="D551" s="125" t="s">
        <v>793</v>
      </c>
      <c r="E551" s="189" t="s">
        <v>807</v>
      </c>
      <c r="F551" s="190"/>
      <c r="G551" s="130" t="s">
        <v>80</v>
      </c>
      <c r="H551" s="97">
        <v>10000</v>
      </c>
      <c r="I551" s="103">
        <v>0</v>
      </c>
      <c r="J551" s="104">
        <v>10000</v>
      </c>
      <c r="K551" s="119" t="str">
        <f t="shared" si="25"/>
        <v>00008010310020320000</v>
      </c>
      <c r="L551" s="107" t="s">
        <v>806</v>
      </c>
    </row>
    <row r="552" spans="1:12" s="85" customFormat="1" ht="12.75">
      <c r="A552" s="80" t="s">
        <v>489</v>
      </c>
      <c r="B552" s="79" t="s">
        <v>16</v>
      </c>
      <c r="C552" s="122" t="s">
        <v>80</v>
      </c>
      <c r="D552" s="126" t="s">
        <v>793</v>
      </c>
      <c r="E552" s="162" t="s">
        <v>807</v>
      </c>
      <c r="F552" s="191"/>
      <c r="G552" s="123" t="s">
        <v>490</v>
      </c>
      <c r="H552" s="81">
        <v>10000</v>
      </c>
      <c r="I552" s="82">
        <v>0</v>
      </c>
      <c r="J552" s="83">
        <f>IF(IF(H552="",0,H552)=0,0,(IF(H552&gt;0,IF(I552&gt;H552,0,H552-I552),IF(I552&gt;H552,H552-I552,0))))</f>
        <v>10000</v>
      </c>
      <c r="K552" s="119" t="str">
        <f t="shared" si="25"/>
        <v>00008010310020320612</v>
      </c>
      <c r="L552" s="84" t="str">
        <f>C552&amp;D552&amp;E552&amp;F552&amp;G552</f>
        <v>00008010310020320612</v>
      </c>
    </row>
    <row r="553" spans="1:12" ht="12.75">
      <c r="A553" s="100" t="s">
        <v>808</v>
      </c>
      <c r="B553" s="101" t="s">
        <v>16</v>
      </c>
      <c r="C553" s="102" t="s">
        <v>80</v>
      </c>
      <c r="D553" s="125" t="s">
        <v>793</v>
      </c>
      <c r="E553" s="189" t="s">
        <v>810</v>
      </c>
      <c r="F553" s="190"/>
      <c r="G553" s="130" t="s">
        <v>80</v>
      </c>
      <c r="H553" s="97">
        <v>5000</v>
      </c>
      <c r="I553" s="103">
        <v>0</v>
      </c>
      <c r="J553" s="104">
        <v>5000</v>
      </c>
      <c r="K553" s="119" t="str">
        <f t="shared" si="25"/>
        <v>00008010310020340000</v>
      </c>
      <c r="L553" s="107" t="s">
        <v>809</v>
      </c>
    </row>
    <row r="554" spans="1:12" s="85" customFormat="1" ht="12.75">
      <c r="A554" s="80" t="s">
        <v>489</v>
      </c>
      <c r="B554" s="79" t="s">
        <v>16</v>
      </c>
      <c r="C554" s="122" t="s">
        <v>80</v>
      </c>
      <c r="D554" s="126" t="s">
        <v>793</v>
      </c>
      <c r="E554" s="162" t="s">
        <v>810</v>
      </c>
      <c r="F554" s="191"/>
      <c r="G554" s="123" t="s">
        <v>490</v>
      </c>
      <c r="H554" s="81">
        <v>5000</v>
      </c>
      <c r="I554" s="82">
        <v>0</v>
      </c>
      <c r="J554" s="83">
        <f>IF(IF(H554="",0,H554)=0,0,(IF(H554&gt;0,IF(I554&gt;H554,0,H554-I554),IF(I554&gt;H554,H554-I554,0))))</f>
        <v>5000</v>
      </c>
      <c r="K554" s="119" t="str">
        <f t="shared" si="25"/>
        <v>00008010310020340612</v>
      </c>
      <c r="L554" s="84" t="str">
        <f>C554&amp;D554&amp;E554&amp;F554&amp;G554</f>
        <v>00008010310020340612</v>
      </c>
    </row>
    <row r="555" spans="1:12" ht="12.75">
      <c r="A555" s="100" t="s">
        <v>811</v>
      </c>
      <c r="B555" s="101" t="s">
        <v>16</v>
      </c>
      <c r="C555" s="102" t="s">
        <v>80</v>
      </c>
      <c r="D555" s="125" t="s">
        <v>793</v>
      </c>
      <c r="E555" s="189" t="s">
        <v>813</v>
      </c>
      <c r="F555" s="190"/>
      <c r="G555" s="130" t="s">
        <v>80</v>
      </c>
      <c r="H555" s="97">
        <v>60000</v>
      </c>
      <c r="I555" s="103">
        <v>0</v>
      </c>
      <c r="J555" s="104">
        <v>60000</v>
      </c>
      <c r="K555" s="119" t="str">
        <f t="shared" si="25"/>
        <v>00008010310023010000</v>
      </c>
      <c r="L555" s="107" t="s">
        <v>812</v>
      </c>
    </row>
    <row r="556" spans="1:12" s="85" customFormat="1" ht="12.75">
      <c r="A556" s="80" t="s">
        <v>489</v>
      </c>
      <c r="B556" s="79" t="s">
        <v>16</v>
      </c>
      <c r="C556" s="122" t="s">
        <v>80</v>
      </c>
      <c r="D556" s="126" t="s">
        <v>793</v>
      </c>
      <c r="E556" s="162" t="s">
        <v>813</v>
      </c>
      <c r="F556" s="191"/>
      <c r="G556" s="123" t="s">
        <v>490</v>
      </c>
      <c r="H556" s="81">
        <v>60000</v>
      </c>
      <c r="I556" s="82">
        <v>0</v>
      </c>
      <c r="J556" s="83">
        <f>IF(IF(H556="",0,H556)=0,0,(IF(H556&gt;0,IF(I556&gt;H556,0,H556-I556),IF(I556&gt;H556,H556-I556,0))))</f>
        <v>60000</v>
      </c>
      <c r="K556" s="119" t="str">
        <f t="shared" si="25"/>
        <v>00008010310023010612</v>
      </c>
      <c r="L556" s="84" t="str">
        <f>C556&amp;D556&amp;E556&amp;F556&amp;G556</f>
        <v>00008010310023010612</v>
      </c>
    </row>
    <row r="557" spans="1:12" ht="33.75">
      <c r="A557" s="100" t="s">
        <v>720</v>
      </c>
      <c r="B557" s="101" t="s">
        <v>16</v>
      </c>
      <c r="C557" s="102" t="s">
        <v>80</v>
      </c>
      <c r="D557" s="125" t="s">
        <v>793</v>
      </c>
      <c r="E557" s="189" t="s">
        <v>735</v>
      </c>
      <c r="F557" s="190"/>
      <c r="G557" s="130" t="s">
        <v>80</v>
      </c>
      <c r="H557" s="97">
        <v>3830300</v>
      </c>
      <c r="I557" s="103">
        <v>1915200</v>
      </c>
      <c r="J557" s="104">
        <v>1915100</v>
      </c>
      <c r="K557" s="119" t="str">
        <f t="shared" si="25"/>
        <v>00008010310071410000</v>
      </c>
      <c r="L557" s="107" t="s">
        <v>814</v>
      </c>
    </row>
    <row r="558" spans="1:12" s="85" customFormat="1" ht="45">
      <c r="A558" s="80" t="s">
        <v>476</v>
      </c>
      <c r="B558" s="79" t="s">
        <v>16</v>
      </c>
      <c r="C558" s="122" t="s">
        <v>80</v>
      </c>
      <c r="D558" s="126" t="s">
        <v>793</v>
      </c>
      <c r="E558" s="162" t="s">
        <v>735</v>
      </c>
      <c r="F558" s="191"/>
      <c r="G558" s="123" t="s">
        <v>477</v>
      </c>
      <c r="H558" s="81">
        <v>3036700</v>
      </c>
      <c r="I558" s="82">
        <v>1518400</v>
      </c>
      <c r="J558" s="83">
        <f>IF(IF(H558="",0,H558)=0,0,(IF(H558&gt;0,IF(I558&gt;H558,0,H558-I558),IF(I558&gt;H558,H558-I558,0))))</f>
        <v>1518300</v>
      </c>
      <c r="K558" s="119" t="str">
        <f t="shared" si="25"/>
        <v>00008010310071410611</v>
      </c>
      <c r="L558" s="84" t="str">
        <f>C558&amp;D558&amp;E558&amp;F558&amp;G558</f>
        <v>00008010310071410611</v>
      </c>
    </row>
    <row r="559" spans="1:12" s="85" customFormat="1" ht="45">
      <c r="A559" s="80" t="s">
        <v>478</v>
      </c>
      <c r="B559" s="79" t="s">
        <v>16</v>
      </c>
      <c r="C559" s="122" t="s">
        <v>80</v>
      </c>
      <c r="D559" s="126" t="s">
        <v>793</v>
      </c>
      <c r="E559" s="162" t="s">
        <v>735</v>
      </c>
      <c r="F559" s="191"/>
      <c r="G559" s="123" t="s">
        <v>479</v>
      </c>
      <c r="H559" s="81">
        <v>793600</v>
      </c>
      <c r="I559" s="82">
        <v>396800</v>
      </c>
      <c r="J559" s="83">
        <f>IF(IF(H559="",0,H559)=0,0,(IF(H559&gt;0,IF(I559&gt;H559,0,H559-I559),IF(I559&gt;H559,H559-I559,0))))</f>
        <v>396800</v>
      </c>
      <c r="K559" s="119" t="str">
        <f t="shared" si="25"/>
        <v>00008010310071410621</v>
      </c>
      <c r="L559" s="84" t="str">
        <f>C559&amp;D559&amp;E559&amp;F559&amp;G559</f>
        <v>00008010310071410621</v>
      </c>
    </row>
    <row r="560" spans="1:12" ht="22.5">
      <c r="A560" s="100" t="s">
        <v>180</v>
      </c>
      <c r="B560" s="101" t="s">
        <v>16</v>
      </c>
      <c r="C560" s="102" t="s">
        <v>80</v>
      </c>
      <c r="D560" s="125" t="s">
        <v>793</v>
      </c>
      <c r="E560" s="189" t="s">
        <v>182</v>
      </c>
      <c r="F560" s="190"/>
      <c r="G560" s="130" t="s">
        <v>80</v>
      </c>
      <c r="H560" s="97">
        <v>7625000</v>
      </c>
      <c r="I560" s="103">
        <v>3058836.1</v>
      </c>
      <c r="J560" s="104">
        <v>4566163.9</v>
      </c>
      <c r="K560" s="119" t="str">
        <f t="shared" si="25"/>
        <v>00008019300000000000</v>
      </c>
      <c r="L560" s="107" t="s">
        <v>815</v>
      </c>
    </row>
    <row r="561" spans="1:12" ht="33.75">
      <c r="A561" s="100" t="s">
        <v>312</v>
      </c>
      <c r="B561" s="101" t="s">
        <v>16</v>
      </c>
      <c r="C561" s="102" t="s">
        <v>80</v>
      </c>
      <c r="D561" s="125" t="s">
        <v>793</v>
      </c>
      <c r="E561" s="189" t="s">
        <v>314</v>
      </c>
      <c r="F561" s="190"/>
      <c r="G561" s="130" t="s">
        <v>80</v>
      </c>
      <c r="H561" s="97">
        <v>6100000</v>
      </c>
      <c r="I561" s="103">
        <v>2468349.23</v>
      </c>
      <c r="J561" s="104">
        <v>3631650.77</v>
      </c>
      <c r="K561" s="119" t="str">
        <f t="shared" si="25"/>
        <v>00008019300072300000</v>
      </c>
      <c r="L561" s="107" t="s">
        <v>816</v>
      </c>
    </row>
    <row r="562" spans="1:12" s="85" customFormat="1" ht="45">
      <c r="A562" s="80" t="s">
        <v>476</v>
      </c>
      <c r="B562" s="79" t="s">
        <v>16</v>
      </c>
      <c r="C562" s="122" t="s">
        <v>80</v>
      </c>
      <c r="D562" s="126" t="s">
        <v>793</v>
      </c>
      <c r="E562" s="162" t="s">
        <v>314</v>
      </c>
      <c r="F562" s="191"/>
      <c r="G562" s="123" t="s">
        <v>477</v>
      </c>
      <c r="H562" s="81">
        <v>5588000</v>
      </c>
      <c r="I562" s="82">
        <v>2277199.51</v>
      </c>
      <c r="J562" s="83">
        <f>IF(IF(H562="",0,H562)=0,0,(IF(H562&gt;0,IF(I562&gt;H562,0,H562-I562),IF(I562&gt;H562,H562-I562,0))))</f>
        <v>3310800.49</v>
      </c>
      <c r="K562" s="119" t="str">
        <f t="shared" si="25"/>
        <v>00008019300072300611</v>
      </c>
      <c r="L562" s="84" t="str">
        <f>C562&amp;D562&amp;E562&amp;F562&amp;G562</f>
        <v>00008019300072300611</v>
      </c>
    </row>
    <row r="563" spans="1:12" s="85" customFormat="1" ht="45">
      <c r="A563" s="80" t="s">
        <v>478</v>
      </c>
      <c r="B563" s="79" t="s">
        <v>16</v>
      </c>
      <c r="C563" s="122" t="s">
        <v>80</v>
      </c>
      <c r="D563" s="126" t="s">
        <v>793</v>
      </c>
      <c r="E563" s="162" t="s">
        <v>314</v>
      </c>
      <c r="F563" s="191"/>
      <c r="G563" s="123" t="s">
        <v>479</v>
      </c>
      <c r="H563" s="81">
        <v>512000</v>
      </c>
      <c r="I563" s="82">
        <v>191149.72</v>
      </c>
      <c r="J563" s="83">
        <f>IF(IF(H563="",0,H563)=0,0,(IF(H563&gt;0,IF(I563&gt;H563,0,H563-I563),IF(I563&gt;H563,H563-I563,0))))</f>
        <v>320850.28</v>
      </c>
      <c r="K563" s="119" t="str">
        <f t="shared" si="25"/>
        <v>00008019300072300621</v>
      </c>
      <c r="L563" s="84" t="str">
        <f>C563&amp;D563&amp;E563&amp;F563&amp;G563</f>
        <v>00008019300072300621</v>
      </c>
    </row>
    <row r="564" spans="1:12" ht="33.75">
      <c r="A564" s="100" t="s">
        <v>312</v>
      </c>
      <c r="B564" s="101" t="s">
        <v>16</v>
      </c>
      <c r="C564" s="102" t="s">
        <v>80</v>
      </c>
      <c r="D564" s="125" t="s">
        <v>793</v>
      </c>
      <c r="E564" s="189" t="s">
        <v>316</v>
      </c>
      <c r="F564" s="190"/>
      <c r="G564" s="130" t="s">
        <v>80</v>
      </c>
      <c r="H564" s="97">
        <v>1525000</v>
      </c>
      <c r="I564" s="103">
        <v>590486.87</v>
      </c>
      <c r="J564" s="104">
        <v>934513.13</v>
      </c>
      <c r="K564" s="119" t="str">
        <f t="shared" si="25"/>
        <v>000080193000S2300000</v>
      </c>
      <c r="L564" s="107" t="s">
        <v>817</v>
      </c>
    </row>
    <row r="565" spans="1:12" s="85" customFormat="1" ht="45">
      <c r="A565" s="80" t="s">
        <v>476</v>
      </c>
      <c r="B565" s="79" t="s">
        <v>16</v>
      </c>
      <c r="C565" s="122" t="s">
        <v>80</v>
      </c>
      <c r="D565" s="126" t="s">
        <v>793</v>
      </c>
      <c r="E565" s="162" t="s">
        <v>316</v>
      </c>
      <c r="F565" s="191"/>
      <c r="G565" s="123" t="s">
        <v>477</v>
      </c>
      <c r="H565" s="81">
        <v>1397000</v>
      </c>
      <c r="I565" s="82">
        <v>538958.49</v>
      </c>
      <c r="J565" s="83">
        <f>IF(IF(H565="",0,H565)=0,0,(IF(H565&gt;0,IF(I565&gt;H565,0,H565-I565),IF(I565&gt;H565,H565-I565,0))))</f>
        <v>858041.51</v>
      </c>
      <c r="K565" s="119" t="str">
        <f t="shared" si="25"/>
        <v>000080193000S2300611</v>
      </c>
      <c r="L565" s="84" t="str">
        <f>C565&amp;D565&amp;E565&amp;F565&amp;G565</f>
        <v>000080193000S2300611</v>
      </c>
    </row>
    <row r="566" spans="1:12" s="85" customFormat="1" ht="45">
      <c r="A566" s="80" t="s">
        <v>478</v>
      </c>
      <c r="B566" s="79" t="s">
        <v>16</v>
      </c>
      <c r="C566" s="122" t="s">
        <v>80</v>
      </c>
      <c r="D566" s="126" t="s">
        <v>793</v>
      </c>
      <c r="E566" s="162" t="s">
        <v>316</v>
      </c>
      <c r="F566" s="191"/>
      <c r="G566" s="123" t="s">
        <v>479</v>
      </c>
      <c r="H566" s="81">
        <v>128000</v>
      </c>
      <c r="I566" s="82">
        <v>51528.38</v>
      </c>
      <c r="J566" s="83">
        <f>IF(IF(H566="",0,H566)=0,0,(IF(H566&gt;0,IF(I566&gt;H566,0,H566-I566),IF(I566&gt;H566,H566-I566,0))))</f>
        <v>76471.62</v>
      </c>
      <c r="K566" s="119" t="str">
        <f aca="true" t="shared" si="26" ref="K566:K605">C566&amp;D566&amp;E566&amp;F566&amp;G566</f>
        <v>000080193000S2300621</v>
      </c>
      <c r="L566" s="84" t="str">
        <f>C566&amp;D566&amp;E566&amp;F566&amp;G566</f>
        <v>000080193000S2300621</v>
      </c>
    </row>
    <row r="567" spans="1:12" ht="12.75">
      <c r="A567" s="100" t="s">
        <v>818</v>
      </c>
      <c r="B567" s="101" t="s">
        <v>16</v>
      </c>
      <c r="C567" s="102" t="s">
        <v>80</v>
      </c>
      <c r="D567" s="125" t="s">
        <v>820</v>
      </c>
      <c r="E567" s="189" t="s">
        <v>149</v>
      </c>
      <c r="F567" s="190"/>
      <c r="G567" s="130" t="s">
        <v>80</v>
      </c>
      <c r="H567" s="97">
        <v>7546100</v>
      </c>
      <c r="I567" s="103">
        <v>1797375.21</v>
      </c>
      <c r="J567" s="104">
        <v>5748724.79</v>
      </c>
      <c r="K567" s="119" t="str">
        <f t="shared" si="26"/>
        <v>00008040000000000000</v>
      </c>
      <c r="L567" s="107" t="s">
        <v>819</v>
      </c>
    </row>
    <row r="568" spans="1:12" ht="22.5">
      <c r="A568" s="100" t="s">
        <v>725</v>
      </c>
      <c r="B568" s="101" t="s">
        <v>16</v>
      </c>
      <c r="C568" s="102" t="s">
        <v>80</v>
      </c>
      <c r="D568" s="125" t="s">
        <v>820</v>
      </c>
      <c r="E568" s="189" t="s">
        <v>727</v>
      </c>
      <c r="F568" s="190"/>
      <c r="G568" s="130" t="s">
        <v>80</v>
      </c>
      <c r="H568" s="97">
        <v>5226100</v>
      </c>
      <c r="I568" s="103">
        <v>1299075.94</v>
      </c>
      <c r="J568" s="104">
        <v>3927024.06</v>
      </c>
      <c r="K568" s="119" t="str">
        <f t="shared" si="26"/>
        <v>00008040300000000000</v>
      </c>
      <c r="L568" s="107" t="s">
        <v>821</v>
      </c>
    </row>
    <row r="569" spans="1:12" ht="22.5">
      <c r="A569" s="100" t="s">
        <v>728</v>
      </c>
      <c r="B569" s="101" t="s">
        <v>16</v>
      </c>
      <c r="C569" s="102" t="s">
        <v>80</v>
      </c>
      <c r="D569" s="125" t="s">
        <v>820</v>
      </c>
      <c r="E569" s="189" t="s">
        <v>730</v>
      </c>
      <c r="F569" s="190"/>
      <c r="G569" s="130" t="s">
        <v>80</v>
      </c>
      <c r="H569" s="97">
        <v>500000</v>
      </c>
      <c r="I569" s="103">
        <v>0</v>
      </c>
      <c r="J569" s="104">
        <v>500000</v>
      </c>
      <c r="K569" s="119" t="str">
        <f t="shared" si="26"/>
        <v>00008040310000000000</v>
      </c>
      <c r="L569" s="107" t="s">
        <v>822</v>
      </c>
    </row>
    <row r="570" spans="1:12" ht="33.75">
      <c r="A570" s="100" t="s">
        <v>823</v>
      </c>
      <c r="B570" s="101" t="s">
        <v>16</v>
      </c>
      <c r="C570" s="102" t="s">
        <v>80</v>
      </c>
      <c r="D570" s="125" t="s">
        <v>820</v>
      </c>
      <c r="E570" s="189" t="s">
        <v>825</v>
      </c>
      <c r="F570" s="190"/>
      <c r="G570" s="130" t="s">
        <v>80</v>
      </c>
      <c r="H570" s="97">
        <v>500000</v>
      </c>
      <c r="I570" s="103">
        <v>0</v>
      </c>
      <c r="J570" s="104">
        <v>500000</v>
      </c>
      <c r="K570" s="119" t="str">
        <f t="shared" si="26"/>
        <v>00008040310020310000</v>
      </c>
      <c r="L570" s="107" t="s">
        <v>824</v>
      </c>
    </row>
    <row r="571" spans="1:12" s="85" customFormat="1" ht="12.75">
      <c r="A571" s="80" t="s">
        <v>178</v>
      </c>
      <c r="B571" s="79" t="s">
        <v>16</v>
      </c>
      <c r="C571" s="122" t="s">
        <v>80</v>
      </c>
      <c r="D571" s="126" t="s">
        <v>820</v>
      </c>
      <c r="E571" s="162" t="s">
        <v>825</v>
      </c>
      <c r="F571" s="191"/>
      <c r="G571" s="123" t="s">
        <v>179</v>
      </c>
      <c r="H571" s="81">
        <v>500000</v>
      </c>
      <c r="I571" s="82">
        <v>0</v>
      </c>
      <c r="J571" s="83">
        <f>IF(IF(H571="",0,H571)=0,0,(IF(H571&gt;0,IF(I571&gt;H571,0,H571-I571),IF(I571&gt;H571,H571-I571,0))))</f>
        <v>500000</v>
      </c>
      <c r="K571" s="119" t="str">
        <f t="shared" si="26"/>
        <v>00008040310020310244</v>
      </c>
      <c r="L571" s="84" t="str">
        <f>C571&amp;D571&amp;E571&amp;F571&amp;G571</f>
        <v>00008040310020310244</v>
      </c>
    </row>
    <row r="572" spans="1:12" ht="33.75">
      <c r="A572" s="100" t="s">
        <v>826</v>
      </c>
      <c r="B572" s="101" t="s">
        <v>16</v>
      </c>
      <c r="C572" s="102" t="s">
        <v>80</v>
      </c>
      <c r="D572" s="125" t="s">
        <v>820</v>
      </c>
      <c r="E572" s="189" t="s">
        <v>828</v>
      </c>
      <c r="F572" s="190"/>
      <c r="G572" s="130" t="s">
        <v>80</v>
      </c>
      <c r="H572" s="97">
        <v>4726100</v>
      </c>
      <c r="I572" s="103">
        <v>1299075.94</v>
      </c>
      <c r="J572" s="104">
        <v>3427024.06</v>
      </c>
      <c r="K572" s="119" t="str">
        <f t="shared" si="26"/>
        <v>00008040340000000000</v>
      </c>
      <c r="L572" s="107" t="s">
        <v>827</v>
      </c>
    </row>
    <row r="573" spans="1:12" ht="22.5">
      <c r="A573" s="100" t="s">
        <v>829</v>
      </c>
      <c r="B573" s="101" t="s">
        <v>16</v>
      </c>
      <c r="C573" s="102" t="s">
        <v>80</v>
      </c>
      <c r="D573" s="125" t="s">
        <v>820</v>
      </c>
      <c r="E573" s="189" t="s">
        <v>831</v>
      </c>
      <c r="F573" s="190"/>
      <c r="G573" s="130" t="s">
        <v>80</v>
      </c>
      <c r="H573" s="97">
        <v>4726100</v>
      </c>
      <c r="I573" s="103">
        <v>1299075.94</v>
      </c>
      <c r="J573" s="104">
        <v>3427024.06</v>
      </c>
      <c r="K573" s="119" t="str">
        <f t="shared" si="26"/>
        <v>00008040340001440000</v>
      </c>
      <c r="L573" s="107" t="s">
        <v>830</v>
      </c>
    </row>
    <row r="574" spans="1:12" s="85" customFormat="1" ht="12.75">
      <c r="A574" s="80" t="s">
        <v>320</v>
      </c>
      <c r="B574" s="79" t="s">
        <v>16</v>
      </c>
      <c r="C574" s="122" t="s">
        <v>80</v>
      </c>
      <c r="D574" s="126" t="s">
        <v>820</v>
      </c>
      <c r="E574" s="162" t="s">
        <v>831</v>
      </c>
      <c r="F574" s="191"/>
      <c r="G574" s="123" t="s">
        <v>321</v>
      </c>
      <c r="H574" s="81">
        <v>3505300</v>
      </c>
      <c r="I574" s="82">
        <v>635251.96</v>
      </c>
      <c r="J574" s="83">
        <f aca="true" t="shared" si="27" ref="J574:J580">IF(IF(H574="",0,H574)=0,0,(IF(H574&gt;0,IF(I574&gt;H574,0,H574-I574),IF(I574&gt;H574,H574-I574,0))))</f>
        <v>2870048.04</v>
      </c>
      <c r="K574" s="119" t="str">
        <f t="shared" si="26"/>
        <v>00008040340001440111</v>
      </c>
      <c r="L574" s="84" t="str">
        <f aca="true" t="shared" si="28" ref="L574:L580">C574&amp;D574&amp;E574&amp;F574&amp;G574</f>
        <v>00008040340001440111</v>
      </c>
    </row>
    <row r="575" spans="1:12" s="85" customFormat="1" ht="22.5">
      <c r="A575" s="80" t="s">
        <v>776</v>
      </c>
      <c r="B575" s="79" t="s">
        <v>16</v>
      </c>
      <c r="C575" s="122" t="s">
        <v>80</v>
      </c>
      <c r="D575" s="126" t="s">
        <v>820</v>
      </c>
      <c r="E575" s="162" t="s">
        <v>831</v>
      </c>
      <c r="F575" s="191"/>
      <c r="G575" s="123" t="s">
        <v>777</v>
      </c>
      <c r="H575" s="81">
        <v>1600</v>
      </c>
      <c r="I575" s="82">
        <v>0</v>
      </c>
      <c r="J575" s="83">
        <f t="shared" si="27"/>
        <v>1600</v>
      </c>
      <c r="K575" s="119" t="str">
        <f t="shared" si="26"/>
        <v>00008040340001440112</v>
      </c>
      <c r="L575" s="84" t="str">
        <f t="shared" si="28"/>
        <v>00008040340001440112</v>
      </c>
    </row>
    <row r="576" spans="1:12" s="85" customFormat="1" ht="33.75">
      <c r="A576" s="80" t="s">
        <v>322</v>
      </c>
      <c r="B576" s="79" t="s">
        <v>16</v>
      </c>
      <c r="C576" s="122" t="s">
        <v>80</v>
      </c>
      <c r="D576" s="126" t="s">
        <v>820</v>
      </c>
      <c r="E576" s="162" t="s">
        <v>831</v>
      </c>
      <c r="F576" s="191"/>
      <c r="G576" s="123" t="s">
        <v>323</v>
      </c>
      <c r="H576" s="81">
        <v>1058600</v>
      </c>
      <c r="I576" s="82">
        <v>598076.82</v>
      </c>
      <c r="J576" s="83">
        <f t="shared" si="27"/>
        <v>460523.18</v>
      </c>
      <c r="K576" s="119" t="str">
        <f t="shared" si="26"/>
        <v>00008040340001440119</v>
      </c>
      <c r="L576" s="84" t="str">
        <f t="shared" si="28"/>
        <v>00008040340001440119</v>
      </c>
    </row>
    <row r="577" spans="1:12" s="85" customFormat="1" ht="12.75">
      <c r="A577" s="80" t="s">
        <v>178</v>
      </c>
      <c r="B577" s="79" t="s">
        <v>16</v>
      </c>
      <c r="C577" s="122" t="s">
        <v>80</v>
      </c>
      <c r="D577" s="126" t="s">
        <v>820</v>
      </c>
      <c r="E577" s="162" t="s">
        <v>831</v>
      </c>
      <c r="F577" s="191"/>
      <c r="G577" s="123" t="s">
        <v>179</v>
      </c>
      <c r="H577" s="81">
        <v>120000</v>
      </c>
      <c r="I577" s="82">
        <v>27560</v>
      </c>
      <c r="J577" s="83">
        <f t="shared" si="27"/>
        <v>92440</v>
      </c>
      <c r="K577" s="119" t="str">
        <f t="shared" si="26"/>
        <v>00008040340001440244</v>
      </c>
      <c r="L577" s="84" t="str">
        <f t="shared" si="28"/>
        <v>00008040340001440244</v>
      </c>
    </row>
    <row r="578" spans="1:12" s="85" customFormat="1" ht="22.5">
      <c r="A578" s="80" t="s">
        <v>194</v>
      </c>
      <c r="B578" s="79" t="s">
        <v>16</v>
      </c>
      <c r="C578" s="122" t="s">
        <v>80</v>
      </c>
      <c r="D578" s="126" t="s">
        <v>820</v>
      </c>
      <c r="E578" s="162" t="s">
        <v>831</v>
      </c>
      <c r="F578" s="191"/>
      <c r="G578" s="123" t="s">
        <v>195</v>
      </c>
      <c r="H578" s="81">
        <v>1000</v>
      </c>
      <c r="I578" s="82">
        <v>0</v>
      </c>
      <c r="J578" s="83">
        <f t="shared" si="27"/>
        <v>1000</v>
      </c>
      <c r="K578" s="119" t="str">
        <f t="shared" si="26"/>
        <v>00008040340001440851</v>
      </c>
      <c r="L578" s="84" t="str">
        <f t="shared" si="28"/>
        <v>00008040340001440851</v>
      </c>
    </row>
    <row r="579" spans="1:12" s="85" customFormat="1" ht="12.75">
      <c r="A579" s="80" t="s">
        <v>196</v>
      </c>
      <c r="B579" s="79" t="s">
        <v>16</v>
      </c>
      <c r="C579" s="122" t="s">
        <v>80</v>
      </c>
      <c r="D579" s="126" t="s">
        <v>820</v>
      </c>
      <c r="E579" s="162" t="s">
        <v>831</v>
      </c>
      <c r="F579" s="191"/>
      <c r="G579" s="123" t="s">
        <v>197</v>
      </c>
      <c r="H579" s="81">
        <v>14600</v>
      </c>
      <c r="I579" s="82">
        <v>14548</v>
      </c>
      <c r="J579" s="83">
        <f t="shared" si="27"/>
        <v>52</v>
      </c>
      <c r="K579" s="119" t="str">
        <f t="shared" si="26"/>
        <v>00008040340001440852</v>
      </c>
      <c r="L579" s="84" t="str">
        <f t="shared" si="28"/>
        <v>00008040340001440852</v>
      </c>
    </row>
    <row r="580" spans="1:12" s="85" customFormat="1" ht="12.75">
      <c r="A580" s="80" t="s">
        <v>198</v>
      </c>
      <c r="B580" s="79" t="s">
        <v>16</v>
      </c>
      <c r="C580" s="122" t="s">
        <v>80</v>
      </c>
      <c r="D580" s="126" t="s">
        <v>820</v>
      </c>
      <c r="E580" s="162" t="s">
        <v>831</v>
      </c>
      <c r="F580" s="191"/>
      <c r="G580" s="123" t="s">
        <v>199</v>
      </c>
      <c r="H580" s="81">
        <v>25000</v>
      </c>
      <c r="I580" s="82">
        <v>23639.16</v>
      </c>
      <c r="J580" s="83">
        <f t="shared" si="27"/>
        <v>1360.84</v>
      </c>
      <c r="K580" s="119" t="str">
        <f t="shared" si="26"/>
        <v>00008040340001440853</v>
      </c>
      <c r="L580" s="84" t="str">
        <f t="shared" si="28"/>
        <v>00008040340001440853</v>
      </c>
    </row>
    <row r="581" spans="1:12" ht="33.75">
      <c r="A581" s="100" t="s">
        <v>188</v>
      </c>
      <c r="B581" s="101" t="s">
        <v>16</v>
      </c>
      <c r="C581" s="102" t="s">
        <v>80</v>
      </c>
      <c r="D581" s="125" t="s">
        <v>820</v>
      </c>
      <c r="E581" s="189" t="s">
        <v>190</v>
      </c>
      <c r="F581" s="190"/>
      <c r="G581" s="130" t="s">
        <v>80</v>
      </c>
      <c r="H581" s="97">
        <v>2320000</v>
      </c>
      <c r="I581" s="103">
        <v>498299.27</v>
      </c>
      <c r="J581" s="104">
        <v>1821700.73</v>
      </c>
      <c r="K581" s="119" t="str">
        <f t="shared" si="26"/>
        <v>00008049500000000000</v>
      </c>
      <c r="L581" s="107" t="s">
        <v>832</v>
      </c>
    </row>
    <row r="582" spans="1:12" ht="22.5">
      <c r="A582" s="100" t="s">
        <v>191</v>
      </c>
      <c r="B582" s="101" t="s">
        <v>16</v>
      </c>
      <c r="C582" s="102" t="s">
        <v>80</v>
      </c>
      <c r="D582" s="125" t="s">
        <v>820</v>
      </c>
      <c r="E582" s="189" t="s">
        <v>193</v>
      </c>
      <c r="F582" s="190"/>
      <c r="G582" s="130" t="s">
        <v>80</v>
      </c>
      <c r="H582" s="97">
        <v>2320000</v>
      </c>
      <c r="I582" s="103">
        <v>498299.27</v>
      </c>
      <c r="J582" s="104">
        <v>1821700.73</v>
      </c>
      <c r="K582" s="119" t="str">
        <f t="shared" si="26"/>
        <v>00008049500001000000</v>
      </c>
      <c r="L582" s="107" t="s">
        <v>833</v>
      </c>
    </row>
    <row r="583" spans="1:12" s="85" customFormat="1" ht="22.5">
      <c r="A583" s="80" t="s">
        <v>157</v>
      </c>
      <c r="B583" s="79" t="s">
        <v>16</v>
      </c>
      <c r="C583" s="122" t="s">
        <v>80</v>
      </c>
      <c r="D583" s="126" t="s">
        <v>820</v>
      </c>
      <c r="E583" s="162" t="s">
        <v>193</v>
      </c>
      <c r="F583" s="191"/>
      <c r="G583" s="123" t="s">
        <v>158</v>
      </c>
      <c r="H583" s="81">
        <v>1623500</v>
      </c>
      <c r="I583" s="82">
        <v>374812.77</v>
      </c>
      <c r="J583" s="83">
        <f aca="true" t="shared" si="29" ref="J583:J588">IF(IF(H583="",0,H583)=0,0,(IF(H583&gt;0,IF(I583&gt;H583,0,H583-I583),IF(I583&gt;H583,H583-I583,0))))</f>
        <v>1248687.23</v>
      </c>
      <c r="K583" s="119" t="str">
        <f t="shared" si="26"/>
        <v>00008049500001000121</v>
      </c>
      <c r="L583" s="84" t="str">
        <f aca="true" t="shared" si="30" ref="L583:L588">C583&amp;D583&amp;E583&amp;F583&amp;G583</f>
        <v>00008049500001000121</v>
      </c>
    </row>
    <row r="584" spans="1:12" s="85" customFormat="1" ht="33.75">
      <c r="A584" s="80" t="s">
        <v>159</v>
      </c>
      <c r="B584" s="79" t="s">
        <v>16</v>
      </c>
      <c r="C584" s="122" t="s">
        <v>80</v>
      </c>
      <c r="D584" s="126" t="s">
        <v>820</v>
      </c>
      <c r="E584" s="162" t="s">
        <v>193</v>
      </c>
      <c r="F584" s="191"/>
      <c r="G584" s="123" t="s">
        <v>160</v>
      </c>
      <c r="H584" s="81">
        <v>83700</v>
      </c>
      <c r="I584" s="82">
        <v>0</v>
      </c>
      <c r="J584" s="83">
        <f t="shared" si="29"/>
        <v>83700</v>
      </c>
      <c r="K584" s="119" t="str">
        <f t="shared" si="26"/>
        <v>00008049500001000122</v>
      </c>
      <c r="L584" s="84" t="str">
        <f t="shared" si="30"/>
        <v>00008049500001000122</v>
      </c>
    </row>
    <row r="585" spans="1:12" s="85" customFormat="1" ht="33.75">
      <c r="A585" s="80" t="s">
        <v>161</v>
      </c>
      <c r="B585" s="79" t="s">
        <v>16</v>
      </c>
      <c r="C585" s="122" t="s">
        <v>80</v>
      </c>
      <c r="D585" s="126" t="s">
        <v>820</v>
      </c>
      <c r="E585" s="162" t="s">
        <v>193</v>
      </c>
      <c r="F585" s="191"/>
      <c r="G585" s="123" t="s">
        <v>162</v>
      </c>
      <c r="H585" s="81">
        <v>527300</v>
      </c>
      <c r="I585" s="82">
        <v>101814.94</v>
      </c>
      <c r="J585" s="83">
        <f t="shared" si="29"/>
        <v>425485.06</v>
      </c>
      <c r="K585" s="119" t="str">
        <f t="shared" si="26"/>
        <v>00008049500001000129</v>
      </c>
      <c r="L585" s="84" t="str">
        <f t="shared" si="30"/>
        <v>00008049500001000129</v>
      </c>
    </row>
    <row r="586" spans="1:12" s="85" customFormat="1" ht="12.75">
      <c r="A586" s="80" t="s">
        <v>178</v>
      </c>
      <c r="B586" s="79" t="s">
        <v>16</v>
      </c>
      <c r="C586" s="122" t="s">
        <v>80</v>
      </c>
      <c r="D586" s="126" t="s">
        <v>820</v>
      </c>
      <c r="E586" s="162" t="s">
        <v>193</v>
      </c>
      <c r="F586" s="191"/>
      <c r="G586" s="123" t="s">
        <v>179</v>
      </c>
      <c r="H586" s="81">
        <v>68100</v>
      </c>
      <c r="I586" s="82">
        <v>8159.72</v>
      </c>
      <c r="J586" s="83">
        <f t="shared" si="29"/>
        <v>59940.28</v>
      </c>
      <c r="K586" s="119" t="str">
        <f t="shared" si="26"/>
        <v>00008049500001000244</v>
      </c>
      <c r="L586" s="84" t="str">
        <f t="shared" si="30"/>
        <v>00008049500001000244</v>
      </c>
    </row>
    <row r="587" spans="1:12" s="85" customFormat="1" ht="22.5">
      <c r="A587" s="80" t="s">
        <v>194</v>
      </c>
      <c r="B587" s="79" t="s">
        <v>16</v>
      </c>
      <c r="C587" s="122" t="s">
        <v>80</v>
      </c>
      <c r="D587" s="126" t="s">
        <v>820</v>
      </c>
      <c r="E587" s="162" t="s">
        <v>193</v>
      </c>
      <c r="F587" s="191"/>
      <c r="G587" s="123" t="s">
        <v>195</v>
      </c>
      <c r="H587" s="81">
        <v>2000</v>
      </c>
      <c r="I587" s="82">
        <v>247</v>
      </c>
      <c r="J587" s="83">
        <f t="shared" si="29"/>
        <v>1753</v>
      </c>
      <c r="K587" s="119" t="str">
        <f t="shared" si="26"/>
        <v>00008049500001000851</v>
      </c>
      <c r="L587" s="84" t="str">
        <f t="shared" si="30"/>
        <v>00008049500001000851</v>
      </c>
    </row>
    <row r="588" spans="1:12" s="85" customFormat="1" ht="12.75">
      <c r="A588" s="80" t="s">
        <v>198</v>
      </c>
      <c r="B588" s="79" t="s">
        <v>16</v>
      </c>
      <c r="C588" s="122" t="s">
        <v>80</v>
      </c>
      <c r="D588" s="126" t="s">
        <v>820</v>
      </c>
      <c r="E588" s="162" t="s">
        <v>193</v>
      </c>
      <c r="F588" s="191"/>
      <c r="G588" s="123" t="s">
        <v>199</v>
      </c>
      <c r="H588" s="81">
        <v>15400</v>
      </c>
      <c r="I588" s="82">
        <v>13264.84</v>
      </c>
      <c r="J588" s="83">
        <f t="shared" si="29"/>
        <v>2135.16</v>
      </c>
      <c r="K588" s="119" t="str">
        <f t="shared" si="26"/>
        <v>00008049500001000853</v>
      </c>
      <c r="L588" s="84" t="str">
        <f t="shared" si="30"/>
        <v>00008049500001000853</v>
      </c>
    </row>
    <row r="589" spans="1:12" ht="12.75">
      <c r="A589" s="100" t="s">
        <v>834</v>
      </c>
      <c r="B589" s="101" t="s">
        <v>16</v>
      </c>
      <c r="C589" s="102" t="s">
        <v>80</v>
      </c>
      <c r="D589" s="125" t="s">
        <v>836</v>
      </c>
      <c r="E589" s="189" t="s">
        <v>149</v>
      </c>
      <c r="F589" s="190"/>
      <c r="G589" s="130" t="s">
        <v>80</v>
      </c>
      <c r="H589" s="97">
        <v>367671600</v>
      </c>
      <c r="I589" s="103">
        <v>74094789.78</v>
      </c>
      <c r="J589" s="104">
        <v>293576810.22</v>
      </c>
      <c r="K589" s="119" t="str">
        <f t="shared" si="26"/>
        <v>00010000000000000000</v>
      </c>
      <c r="L589" s="107" t="s">
        <v>835</v>
      </c>
    </row>
    <row r="590" spans="1:12" ht="12.75">
      <c r="A590" s="100" t="s">
        <v>837</v>
      </c>
      <c r="B590" s="101" t="s">
        <v>16</v>
      </c>
      <c r="C590" s="102" t="s">
        <v>80</v>
      </c>
      <c r="D590" s="125" t="s">
        <v>839</v>
      </c>
      <c r="E590" s="189" t="s">
        <v>149</v>
      </c>
      <c r="F590" s="190"/>
      <c r="G590" s="130" t="s">
        <v>80</v>
      </c>
      <c r="H590" s="97">
        <v>5772000</v>
      </c>
      <c r="I590" s="103">
        <v>977341.3</v>
      </c>
      <c r="J590" s="104">
        <v>4794658.7</v>
      </c>
      <c r="K590" s="119" t="str">
        <f t="shared" si="26"/>
        <v>00010010000000000000</v>
      </c>
      <c r="L590" s="107" t="s">
        <v>838</v>
      </c>
    </row>
    <row r="591" spans="1:12" ht="22.5">
      <c r="A591" s="100" t="s">
        <v>180</v>
      </c>
      <c r="B591" s="101" t="s">
        <v>16</v>
      </c>
      <c r="C591" s="102" t="s">
        <v>80</v>
      </c>
      <c r="D591" s="125" t="s">
        <v>839</v>
      </c>
      <c r="E591" s="189" t="s">
        <v>182</v>
      </c>
      <c r="F591" s="190"/>
      <c r="G591" s="130" t="s">
        <v>80</v>
      </c>
      <c r="H591" s="97">
        <v>5772000</v>
      </c>
      <c r="I591" s="103">
        <v>977341.3</v>
      </c>
      <c r="J591" s="104">
        <v>4794658.7</v>
      </c>
      <c r="K591" s="119" t="str">
        <f t="shared" si="26"/>
        <v>00010019300000000000</v>
      </c>
      <c r="L591" s="107" t="s">
        <v>840</v>
      </c>
    </row>
    <row r="592" spans="1:12" ht="12.75">
      <c r="A592" s="100" t="s">
        <v>276</v>
      </c>
      <c r="B592" s="101" t="s">
        <v>16</v>
      </c>
      <c r="C592" s="102" t="s">
        <v>80</v>
      </c>
      <c r="D592" s="125" t="s">
        <v>839</v>
      </c>
      <c r="E592" s="189" t="s">
        <v>278</v>
      </c>
      <c r="F592" s="190"/>
      <c r="G592" s="130" t="s">
        <v>80</v>
      </c>
      <c r="H592" s="97">
        <v>5772000</v>
      </c>
      <c r="I592" s="103">
        <v>977341.3</v>
      </c>
      <c r="J592" s="104">
        <v>4794658.7</v>
      </c>
      <c r="K592" s="119" t="str">
        <f t="shared" si="26"/>
        <v>00010019390099990000</v>
      </c>
      <c r="L592" s="107" t="s">
        <v>841</v>
      </c>
    </row>
    <row r="593" spans="1:12" s="85" customFormat="1" ht="12.75">
      <c r="A593" s="80" t="s">
        <v>842</v>
      </c>
      <c r="B593" s="79" t="s">
        <v>16</v>
      </c>
      <c r="C593" s="122" t="s">
        <v>80</v>
      </c>
      <c r="D593" s="126" t="s">
        <v>839</v>
      </c>
      <c r="E593" s="162" t="s">
        <v>278</v>
      </c>
      <c r="F593" s="191"/>
      <c r="G593" s="123" t="s">
        <v>843</v>
      </c>
      <c r="H593" s="81">
        <v>5772000</v>
      </c>
      <c r="I593" s="82">
        <v>977341.3</v>
      </c>
      <c r="J593" s="83">
        <f>IF(IF(H593="",0,H593)=0,0,(IF(H593&gt;0,IF(I593&gt;H593,0,H593-I593),IF(I593&gt;H593,H593-I593,0))))</f>
        <v>4794658.7</v>
      </c>
      <c r="K593" s="119" t="str">
        <f t="shared" si="26"/>
        <v>00010019390099990312</v>
      </c>
      <c r="L593" s="84" t="str">
        <f>C593&amp;D593&amp;E593&amp;F593&amp;G593</f>
        <v>00010019390099990312</v>
      </c>
    </row>
    <row r="594" spans="1:12" ht="12.75">
      <c r="A594" s="100" t="s">
        <v>844</v>
      </c>
      <c r="B594" s="101" t="s">
        <v>16</v>
      </c>
      <c r="C594" s="102" t="s">
        <v>80</v>
      </c>
      <c r="D594" s="125" t="s">
        <v>846</v>
      </c>
      <c r="E594" s="189" t="s">
        <v>149</v>
      </c>
      <c r="F594" s="190"/>
      <c r="G594" s="130" t="s">
        <v>80</v>
      </c>
      <c r="H594" s="97">
        <v>256757500</v>
      </c>
      <c r="I594" s="103">
        <v>59610694.58</v>
      </c>
      <c r="J594" s="104">
        <v>197146805.42</v>
      </c>
      <c r="K594" s="119" t="str">
        <f t="shared" si="26"/>
        <v>00010030000000000000</v>
      </c>
      <c r="L594" s="107" t="s">
        <v>845</v>
      </c>
    </row>
    <row r="595" spans="1:12" ht="33.75">
      <c r="A595" s="100" t="s">
        <v>468</v>
      </c>
      <c r="B595" s="101" t="s">
        <v>16</v>
      </c>
      <c r="C595" s="102" t="s">
        <v>80</v>
      </c>
      <c r="D595" s="125" t="s">
        <v>846</v>
      </c>
      <c r="E595" s="189" t="s">
        <v>470</v>
      </c>
      <c r="F595" s="190"/>
      <c r="G595" s="130" t="s">
        <v>80</v>
      </c>
      <c r="H595" s="97">
        <v>4559800</v>
      </c>
      <c r="I595" s="103">
        <v>703771.39</v>
      </c>
      <c r="J595" s="104">
        <v>3856028.61</v>
      </c>
      <c r="K595" s="119" t="str">
        <f t="shared" si="26"/>
        <v>00010030200000000000</v>
      </c>
      <c r="L595" s="107" t="s">
        <v>847</v>
      </c>
    </row>
    <row r="596" spans="1:12" ht="67.5">
      <c r="A596" s="100" t="s">
        <v>471</v>
      </c>
      <c r="B596" s="101" t="s">
        <v>16</v>
      </c>
      <c r="C596" s="102" t="s">
        <v>80</v>
      </c>
      <c r="D596" s="125" t="s">
        <v>846</v>
      </c>
      <c r="E596" s="189" t="s">
        <v>473</v>
      </c>
      <c r="F596" s="190"/>
      <c r="G596" s="130" t="s">
        <v>80</v>
      </c>
      <c r="H596" s="97">
        <v>4559800</v>
      </c>
      <c r="I596" s="103">
        <v>703771.39</v>
      </c>
      <c r="J596" s="104">
        <v>3856028.61</v>
      </c>
      <c r="K596" s="119" t="str">
        <f t="shared" si="26"/>
        <v>00010030260000000000</v>
      </c>
      <c r="L596" s="107" t="s">
        <v>848</v>
      </c>
    </row>
    <row r="597" spans="1:12" ht="56.25">
      <c r="A597" s="100" t="s">
        <v>849</v>
      </c>
      <c r="B597" s="101" t="s">
        <v>16</v>
      </c>
      <c r="C597" s="102" t="s">
        <v>80</v>
      </c>
      <c r="D597" s="125" t="s">
        <v>846</v>
      </c>
      <c r="E597" s="189" t="s">
        <v>851</v>
      </c>
      <c r="F597" s="190"/>
      <c r="G597" s="130" t="s">
        <v>80</v>
      </c>
      <c r="H597" s="97">
        <v>29500</v>
      </c>
      <c r="I597" s="103">
        <v>5412.55</v>
      </c>
      <c r="J597" s="104">
        <v>24087.45</v>
      </c>
      <c r="K597" s="119" t="str">
        <f t="shared" si="26"/>
        <v>00010030260070070000</v>
      </c>
      <c r="L597" s="107" t="s">
        <v>850</v>
      </c>
    </row>
    <row r="598" spans="1:12" s="85" customFormat="1" ht="22.5">
      <c r="A598" s="80" t="s">
        <v>852</v>
      </c>
      <c r="B598" s="79" t="s">
        <v>16</v>
      </c>
      <c r="C598" s="122" t="s">
        <v>80</v>
      </c>
      <c r="D598" s="126" t="s">
        <v>846</v>
      </c>
      <c r="E598" s="162" t="s">
        <v>851</v>
      </c>
      <c r="F598" s="191"/>
      <c r="G598" s="123" t="s">
        <v>853</v>
      </c>
      <c r="H598" s="81">
        <v>29500</v>
      </c>
      <c r="I598" s="82">
        <v>5412.55</v>
      </c>
      <c r="J598" s="83">
        <f>IF(IF(H598="",0,H598)=0,0,(IF(H598&gt;0,IF(I598&gt;H598,0,H598-I598),IF(I598&gt;H598,H598-I598,0))))</f>
        <v>24087.45</v>
      </c>
      <c r="K598" s="119" t="str">
        <f t="shared" si="26"/>
        <v>00010030260070070313</v>
      </c>
      <c r="L598" s="84" t="str">
        <f>C598&amp;D598&amp;E598&amp;F598&amp;G598</f>
        <v>00010030260070070313</v>
      </c>
    </row>
    <row r="599" spans="1:12" ht="56.25">
      <c r="A599" s="100" t="s">
        <v>854</v>
      </c>
      <c r="B599" s="101" t="s">
        <v>16</v>
      </c>
      <c r="C599" s="102" t="s">
        <v>80</v>
      </c>
      <c r="D599" s="125" t="s">
        <v>846</v>
      </c>
      <c r="E599" s="189" t="s">
        <v>856</v>
      </c>
      <c r="F599" s="190"/>
      <c r="G599" s="130" t="s">
        <v>80</v>
      </c>
      <c r="H599" s="97">
        <v>4530300</v>
      </c>
      <c r="I599" s="103">
        <v>698358.84</v>
      </c>
      <c r="J599" s="104">
        <v>3831941.16</v>
      </c>
      <c r="K599" s="119" t="str">
        <f t="shared" si="26"/>
        <v>00010030260070310000</v>
      </c>
      <c r="L599" s="107" t="s">
        <v>855</v>
      </c>
    </row>
    <row r="600" spans="1:12" s="85" customFormat="1" ht="12.75">
      <c r="A600" s="80" t="s">
        <v>178</v>
      </c>
      <c r="B600" s="79" t="s">
        <v>16</v>
      </c>
      <c r="C600" s="122" t="s">
        <v>80</v>
      </c>
      <c r="D600" s="126" t="s">
        <v>846</v>
      </c>
      <c r="E600" s="162" t="s">
        <v>856</v>
      </c>
      <c r="F600" s="191"/>
      <c r="G600" s="123" t="s">
        <v>179</v>
      </c>
      <c r="H600" s="81">
        <v>36000</v>
      </c>
      <c r="I600" s="82">
        <v>4317.02</v>
      </c>
      <c r="J600" s="83">
        <f>IF(IF(H600="",0,H600)=0,0,(IF(H600&gt;0,IF(I600&gt;H600,0,H600-I600),IF(I600&gt;H600,H600-I600,0))))</f>
        <v>31682.98</v>
      </c>
      <c r="K600" s="119" t="str">
        <f t="shared" si="26"/>
        <v>00010030260070310244</v>
      </c>
      <c r="L600" s="84" t="str">
        <f>C600&amp;D600&amp;E600&amp;F600&amp;G600</f>
        <v>00010030260070310244</v>
      </c>
    </row>
    <row r="601" spans="1:12" s="85" customFormat="1" ht="22.5">
      <c r="A601" s="80" t="s">
        <v>852</v>
      </c>
      <c r="B601" s="79" t="s">
        <v>16</v>
      </c>
      <c r="C601" s="122" t="s">
        <v>80</v>
      </c>
      <c r="D601" s="126" t="s">
        <v>846</v>
      </c>
      <c r="E601" s="162" t="s">
        <v>856</v>
      </c>
      <c r="F601" s="191"/>
      <c r="G601" s="123" t="s">
        <v>853</v>
      </c>
      <c r="H601" s="81">
        <v>4494300</v>
      </c>
      <c r="I601" s="82">
        <v>694041.82</v>
      </c>
      <c r="J601" s="83">
        <f>IF(IF(H601="",0,H601)=0,0,(IF(H601&gt;0,IF(I601&gt;H601,0,H601-I601),IF(I601&gt;H601,H601-I601,0))))</f>
        <v>3800258.18</v>
      </c>
      <c r="K601" s="119" t="str">
        <f t="shared" si="26"/>
        <v>00010030260070310313</v>
      </c>
      <c r="L601" s="84" t="str">
        <f>C601&amp;D601&amp;E601&amp;F601&amp;G601</f>
        <v>00010030260070310313</v>
      </c>
    </row>
    <row r="602" spans="1:12" ht="22.5">
      <c r="A602" s="100" t="s">
        <v>857</v>
      </c>
      <c r="B602" s="101" t="s">
        <v>16</v>
      </c>
      <c r="C602" s="102" t="s">
        <v>80</v>
      </c>
      <c r="D602" s="125" t="s">
        <v>846</v>
      </c>
      <c r="E602" s="189" t="s">
        <v>859</v>
      </c>
      <c r="F602" s="190"/>
      <c r="G602" s="130" t="s">
        <v>80</v>
      </c>
      <c r="H602" s="97">
        <v>1850000</v>
      </c>
      <c r="I602" s="103">
        <v>0</v>
      </c>
      <c r="J602" s="104">
        <v>1850000</v>
      </c>
      <c r="K602" s="119" t="str">
        <f t="shared" si="26"/>
        <v>00010032700000000000</v>
      </c>
      <c r="L602" s="107" t="s">
        <v>858</v>
      </c>
    </row>
    <row r="603" spans="1:12" ht="33.75">
      <c r="A603" s="100" t="s">
        <v>860</v>
      </c>
      <c r="B603" s="101" t="s">
        <v>16</v>
      </c>
      <c r="C603" s="102" t="s">
        <v>80</v>
      </c>
      <c r="D603" s="125" t="s">
        <v>846</v>
      </c>
      <c r="E603" s="189" t="s">
        <v>862</v>
      </c>
      <c r="F603" s="190"/>
      <c r="G603" s="130" t="s">
        <v>80</v>
      </c>
      <c r="H603" s="97">
        <v>1850000</v>
      </c>
      <c r="I603" s="103">
        <v>0</v>
      </c>
      <c r="J603" s="104">
        <v>1850000</v>
      </c>
      <c r="K603" s="119" t="str">
        <f t="shared" si="26"/>
        <v>000100327000L0201000</v>
      </c>
      <c r="L603" s="107" t="s">
        <v>861</v>
      </c>
    </row>
    <row r="604" spans="1:12" s="85" customFormat="1" ht="12.75">
      <c r="A604" s="80" t="s">
        <v>863</v>
      </c>
      <c r="B604" s="79" t="s">
        <v>16</v>
      </c>
      <c r="C604" s="122" t="s">
        <v>80</v>
      </c>
      <c r="D604" s="126" t="s">
        <v>846</v>
      </c>
      <c r="E604" s="162" t="s">
        <v>862</v>
      </c>
      <c r="F604" s="191"/>
      <c r="G604" s="123" t="s">
        <v>864</v>
      </c>
      <c r="H604" s="81">
        <v>1850000</v>
      </c>
      <c r="I604" s="82">
        <v>0</v>
      </c>
      <c r="J604" s="83">
        <f>IF(IF(H604="",0,H604)=0,0,(IF(H604&gt;0,IF(I604&gt;H604,0,H604-I604),IF(I604&gt;H604,H604-I604,0))))</f>
        <v>1850000</v>
      </c>
      <c r="K604" s="119" t="str">
        <f t="shared" si="26"/>
        <v>000100327000L0201322</v>
      </c>
      <c r="L604" s="84" t="str">
        <f>C604&amp;D604&amp;E604&amp;F604&amp;G604</f>
        <v>000100327000L0201322</v>
      </c>
    </row>
    <row r="605" spans="1:12" ht="22.5">
      <c r="A605" s="100" t="s">
        <v>180</v>
      </c>
      <c r="B605" s="101" t="s">
        <v>16</v>
      </c>
      <c r="C605" s="102" t="s">
        <v>80</v>
      </c>
      <c r="D605" s="125" t="s">
        <v>846</v>
      </c>
      <c r="E605" s="189" t="s">
        <v>182</v>
      </c>
      <c r="F605" s="190"/>
      <c r="G605" s="130" t="s">
        <v>80</v>
      </c>
      <c r="H605" s="97">
        <v>250347700</v>
      </c>
      <c r="I605" s="103">
        <v>58906923.19</v>
      </c>
      <c r="J605" s="104">
        <v>191440776.81</v>
      </c>
      <c r="K605" s="119" t="str">
        <f t="shared" si="26"/>
        <v>00010039300000000000</v>
      </c>
      <c r="L605" s="107" t="s">
        <v>865</v>
      </c>
    </row>
    <row r="606" spans="1:12" ht="22.5">
      <c r="A606" s="100" t="s">
        <v>866</v>
      </c>
      <c r="B606" s="101" t="s">
        <v>16</v>
      </c>
      <c r="C606" s="102" t="s">
        <v>80</v>
      </c>
      <c r="D606" s="125" t="s">
        <v>846</v>
      </c>
      <c r="E606" s="189" t="s">
        <v>868</v>
      </c>
      <c r="F606" s="190"/>
      <c r="G606" s="130" t="s">
        <v>80</v>
      </c>
      <c r="H606" s="97">
        <v>54923800</v>
      </c>
      <c r="I606" s="103">
        <v>9740467.99</v>
      </c>
      <c r="J606" s="104">
        <v>45183332.01</v>
      </c>
      <c r="K606" s="119" t="str">
        <f aca="true" t="shared" si="31" ref="K606:K635">C606&amp;D606&amp;E606&amp;F606&amp;G606</f>
        <v>00010039300052500000</v>
      </c>
      <c r="L606" s="107" t="s">
        <v>867</v>
      </c>
    </row>
    <row r="607" spans="1:12" s="85" customFormat="1" ht="12.75">
      <c r="A607" s="80" t="s">
        <v>178</v>
      </c>
      <c r="B607" s="79" t="s">
        <v>16</v>
      </c>
      <c r="C607" s="122" t="s">
        <v>80</v>
      </c>
      <c r="D607" s="126" t="s">
        <v>846</v>
      </c>
      <c r="E607" s="162" t="s">
        <v>868</v>
      </c>
      <c r="F607" s="191"/>
      <c r="G607" s="123" t="s">
        <v>179</v>
      </c>
      <c r="H607" s="81">
        <v>367000</v>
      </c>
      <c r="I607" s="82">
        <v>76018.88</v>
      </c>
      <c r="J607" s="83">
        <f>IF(IF(H607="",0,H607)=0,0,(IF(H607&gt;0,IF(I607&gt;H607,0,H607-I607),IF(I607&gt;H607,H607-I607,0))))</f>
        <v>290981.12</v>
      </c>
      <c r="K607" s="119" t="str">
        <f t="shared" si="31"/>
        <v>00010039300052500244</v>
      </c>
      <c r="L607" s="84" t="str">
        <f>C607&amp;D607&amp;E607&amp;F607&amp;G607</f>
        <v>00010039300052500244</v>
      </c>
    </row>
    <row r="608" spans="1:12" s="85" customFormat="1" ht="22.5">
      <c r="A608" s="80" t="s">
        <v>852</v>
      </c>
      <c r="B608" s="79" t="s">
        <v>16</v>
      </c>
      <c r="C608" s="122" t="s">
        <v>80</v>
      </c>
      <c r="D608" s="126" t="s">
        <v>846</v>
      </c>
      <c r="E608" s="162" t="s">
        <v>868</v>
      </c>
      <c r="F608" s="191"/>
      <c r="G608" s="123" t="s">
        <v>853</v>
      </c>
      <c r="H608" s="81">
        <v>54556800</v>
      </c>
      <c r="I608" s="82">
        <v>9664449.11</v>
      </c>
      <c r="J608" s="83">
        <f>IF(IF(H608="",0,H608)=0,0,(IF(H608&gt;0,IF(I608&gt;H608,0,H608-I608),IF(I608&gt;H608,H608-I608,0))))</f>
        <v>44892350.89</v>
      </c>
      <c r="K608" s="119" t="str">
        <f t="shared" si="31"/>
        <v>00010039300052500313</v>
      </c>
      <c r="L608" s="84" t="str">
        <f>C608&amp;D608&amp;E608&amp;F608&amp;G608</f>
        <v>00010039300052500313</v>
      </c>
    </row>
    <row r="609" spans="1:12" ht="56.25">
      <c r="A609" s="100" t="s">
        <v>869</v>
      </c>
      <c r="B609" s="101" t="s">
        <v>16</v>
      </c>
      <c r="C609" s="102" t="s">
        <v>80</v>
      </c>
      <c r="D609" s="125" t="s">
        <v>846</v>
      </c>
      <c r="E609" s="189" t="s">
        <v>871</v>
      </c>
      <c r="F609" s="190"/>
      <c r="G609" s="130" t="s">
        <v>80</v>
      </c>
      <c r="H609" s="97">
        <v>1200700</v>
      </c>
      <c r="I609" s="103">
        <v>224784.7</v>
      </c>
      <c r="J609" s="104">
        <v>975915.3</v>
      </c>
      <c r="K609" s="119" t="str">
        <f t="shared" si="31"/>
        <v>00010039300070070000</v>
      </c>
      <c r="L609" s="107" t="s">
        <v>870</v>
      </c>
    </row>
    <row r="610" spans="1:12" s="85" customFormat="1" ht="12.75">
      <c r="A610" s="80" t="s">
        <v>178</v>
      </c>
      <c r="B610" s="79" t="s">
        <v>16</v>
      </c>
      <c r="C610" s="122" t="s">
        <v>80</v>
      </c>
      <c r="D610" s="126" t="s">
        <v>846</v>
      </c>
      <c r="E610" s="162" t="s">
        <v>871</v>
      </c>
      <c r="F610" s="191"/>
      <c r="G610" s="123" t="s">
        <v>179</v>
      </c>
      <c r="H610" s="81">
        <v>7000</v>
      </c>
      <c r="I610" s="82">
        <v>1219.65</v>
      </c>
      <c r="J610" s="83">
        <f>IF(IF(H610="",0,H610)=0,0,(IF(H610&gt;0,IF(I610&gt;H610,0,H610-I610),IF(I610&gt;H610,H610-I610,0))))</f>
        <v>5780.35</v>
      </c>
      <c r="K610" s="119" t="str">
        <f t="shared" si="31"/>
        <v>00010039300070070244</v>
      </c>
      <c r="L610" s="84" t="str">
        <f>C610&amp;D610&amp;E610&amp;F610&amp;G610</f>
        <v>00010039300070070244</v>
      </c>
    </row>
    <row r="611" spans="1:12" s="85" customFormat="1" ht="22.5">
      <c r="A611" s="80" t="s">
        <v>852</v>
      </c>
      <c r="B611" s="79" t="s">
        <v>16</v>
      </c>
      <c r="C611" s="122" t="s">
        <v>80</v>
      </c>
      <c r="D611" s="126" t="s">
        <v>846</v>
      </c>
      <c r="E611" s="162" t="s">
        <v>871</v>
      </c>
      <c r="F611" s="191"/>
      <c r="G611" s="123" t="s">
        <v>853</v>
      </c>
      <c r="H611" s="81">
        <v>1193700</v>
      </c>
      <c r="I611" s="82">
        <v>223565.05</v>
      </c>
      <c r="J611" s="83">
        <f>IF(IF(H611="",0,H611)=0,0,(IF(H611&gt;0,IF(I611&gt;H611,0,H611-I611),IF(I611&gt;H611,H611-I611,0))))</f>
        <v>970134.95</v>
      </c>
      <c r="K611" s="119" t="str">
        <f t="shared" si="31"/>
        <v>00010039300070070313</v>
      </c>
      <c r="L611" s="84" t="str">
        <f>C611&amp;D611&amp;E611&amp;F611&amp;G611</f>
        <v>00010039300070070313</v>
      </c>
    </row>
    <row r="612" spans="1:12" ht="45">
      <c r="A612" s="100" t="s">
        <v>872</v>
      </c>
      <c r="B612" s="101" t="s">
        <v>16</v>
      </c>
      <c r="C612" s="102" t="s">
        <v>80</v>
      </c>
      <c r="D612" s="125" t="s">
        <v>846</v>
      </c>
      <c r="E612" s="189" t="s">
        <v>874</v>
      </c>
      <c r="F612" s="190"/>
      <c r="G612" s="130" t="s">
        <v>80</v>
      </c>
      <c r="H612" s="97">
        <v>861900</v>
      </c>
      <c r="I612" s="103">
        <v>157272.66</v>
      </c>
      <c r="J612" s="104">
        <v>704627.34</v>
      </c>
      <c r="K612" s="119" t="str">
        <f t="shared" si="31"/>
        <v>00010039300070160000</v>
      </c>
      <c r="L612" s="107" t="s">
        <v>873</v>
      </c>
    </row>
    <row r="613" spans="1:12" s="85" customFormat="1" ht="22.5">
      <c r="A613" s="80" t="s">
        <v>852</v>
      </c>
      <c r="B613" s="79" t="s">
        <v>16</v>
      </c>
      <c r="C613" s="122" t="s">
        <v>80</v>
      </c>
      <c r="D613" s="126" t="s">
        <v>846</v>
      </c>
      <c r="E613" s="162" t="s">
        <v>874</v>
      </c>
      <c r="F613" s="191"/>
      <c r="G613" s="123" t="s">
        <v>853</v>
      </c>
      <c r="H613" s="81">
        <v>771900</v>
      </c>
      <c r="I613" s="82">
        <v>140446.85</v>
      </c>
      <c r="J613" s="83">
        <f>IF(IF(H613="",0,H613)=0,0,(IF(H613&gt;0,IF(I613&gt;H613,0,H613-I613),IF(I613&gt;H613,H613-I613,0))))</f>
        <v>631453.15</v>
      </c>
      <c r="K613" s="119" t="str">
        <f t="shared" si="31"/>
        <v>00010039300070160313</v>
      </c>
      <c r="L613" s="84" t="str">
        <f>C613&amp;D613&amp;E613&amp;F613&amp;G613</f>
        <v>00010039300070160313</v>
      </c>
    </row>
    <row r="614" spans="1:12" s="85" customFormat="1" ht="22.5">
      <c r="A614" s="80" t="s">
        <v>875</v>
      </c>
      <c r="B614" s="79" t="s">
        <v>16</v>
      </c>
      <c r="C614" s="122" t="s">
        <v>80</v>
      </c>
      <c r="D614" s="126" t="s">
        <v>846</v>
      </c>
      <c r="E614" s="162" t="s">
        <v>874</v>
      </c>
      <c r="F614" s="191"/>
      <c r="G614" s="123" t="s">
        <v>876</v>
      </c>
      <c r="H614" s="81">
        <v>90000</v>
      </c>
      <c r="I614" s="82">
        <v>16825.81</v>
      </c>
      <c r="J614" s="83">
        <f>IF(IF(H614="",0,H614)=0,0,(IF(H614&gt;0,IF(I614&gt;H614,0,H614-I614),IF(I614&gt;H614,H614-I614,0))))</f>
        <v>73174.19</v>
      </c>
      <c r="K614" s="119" t="str">
        <f t="shared" si="31"/>
        <v>00010039300070160323</v>
      </c>
      <c r="L614" s="84" t="str">
        <f>C614&amp;D614&amp;E614&amp;F614&amp;G614</f>
        <v>00010039300070160323</v>
      </c>
    </row>
    <row r="615" spans="1:12" ht="67.5">
      <c r="A615" s="100" t="s">
        <v>877</v>
      </c>
      <c r="B615" s="101" t="s">
        <v>16</v>
      </c>
      <c r="C615" s="102" t="s">
        <v>80</v>
      </c>
      <c r="D615" s="125" t="s">
        <v>846</v>
      </c>
      <c r="E615" s="189" t="s">
        <v>879</v>
      </c>
      <c r="F615" s="190"/>
      <c r="G615" s="130" t="s">
        <v>80</v>
      </c>
      <c r="H615" s="97">
        <v>12744400</v>
      </c>
      <c r="I615" s="103">
        <v>2422331.3</v>
      </c>
      <c r="J615" s="104">
        <v>10322068.7</v>
      </c>
      <c r="K615" s="119" t="str">
        <f t="shared" si="31"/>
        <v>00010039300070210000</v>
      </c>
      <c r="L615" s="107" t="s">
        <v>878</v>
      </c>
    </row>
    <row r="616" spans="1:12" s="85" customFormat="1" ht="12.75">
      <c r="A616" s="80" t="s">
        <v>178</v>
      </c>
      <c r="B616" s="79" t="s">
        <v>16</v>
      </c>
      <c r="C616" s="122" t="s">
        <v>80</v>
      </c>
      <c r="D616" s="126" t="s">
        <v>846</v>
      </c>
      <c r="E616" s="162" t="s">
        <v>879</v>
      </c>
      <c r="F616" s="191"/>
      <c r="G616" s="123" t="s">
        <v>179</v>
      </c>
      <c r="H616" s="81">
        <v>4000</v>
      </c>
      <c r="I616" s="82">
        <v>542.15</v>
      </c>
      <c r="J616" s="83">
        <f>IF(IF(H616="",0,H616)=0,0,(IF(H616&gt;0,IF(I616&gt;H616,0,H616-I616),IF(I616&gt;H616,H616-I616,0))))</f>
        <v>3457.85</v>
      </c>
      <c r="K616" s="119" t="str">
        <f t="shared" si="31"/>
        <v>00010039300070210244</v>
      </c>
      <c r="L616" s="84" t="str">
        <f>C616&amp;D616&amp;E616&amp;F616&amp;G616</f>
        <v>00010039300070210244</v>
      </c>
    </row>
    <row r="617" spans="1:12" s="85" customFormat="1" ht="22.5">
      <c r="A617" s="80" t="s">
        <v>852</v>
      </c>
      <c r="B617" s="79" t="s">
        <v>16</v>
      </c>
      <c r="C617" s="122" t="s">
        <v>80</v>
      </c>
      <c r="D617" s="126" t="s">
        <v>846</v>
      </c>
      <c r="E617" s="162" t="s">
        <v>879</v>
      </c>
      <c r="F617" s="191"/>
      <c r="G617" s="123" t="s">
        <v>853</v>
      </c>
      <c r="H617" s="81">
        <v>12740400</v>
      </c>
      <c r="I617" s="82">
        <v>2421789.15</v>
      </c>
      <c r="J617" s="83">
        <f>IF(IF(H617="",0,H617)=0,0,(IF(H617&gt;0,IF(I617&gt;H617,0,H617-I617),IF(I617&gt;H617,H617-I617,0))))</f>
        <v>10318610.85</v>
      </c>
      <c r="K617" s="119" t="str">
        <f t="shared" si="31"/>
        <v>00010039300070210313</v>
      </c>
      <c r="L617" s="84" t="str">
        <f>C617&amp;D617&amp;E617&amp;F617&amp;G617</f>
        <v>00010039300070210313</v>
      </c>
    </row>
    <row r="618" spans="1:12" ht="22.5">
      <c r="A618" s="100" t="s">
        <v>880</v>
      </c>
      <c r="B618" s="101" t="s">
        <v>16</v>
      </c>
      <c r="C618" s="102" t="s">
        <v>80</v>
      </c>
      <c r="D618" s="125" t="s">
        <v>846</v>
      </c>
      <c r="E618" s="189" t="s">
        <v>882</v>
      </c>
      <c r="F618" s="190"/>
      <c r="G618" s="130" t="s">
        <v>80</v>
      </c>
      <c r="H618" s="97">
        <v>69303600</v>
      </c>
      <c r="I618" s="103">
        <v>18654558.28</v>
      </c>
      <c r="J618" s="104">
        <v>50649041.72</v>
      </c>
      <c r="K618" s="119" t="str">
        <f t="shared" si="31"/>
        <v>00010039300070240000</v>
      </c>
      <c r="L618" s="107" t="s">
        <v>881</v>
      </c>
    </row>
    <row r="619" spans="1:12" s="85" customFormat="1" ht="12.75">
      <c r="A619" s="80" t="s">
        <v>178</v>
      </c>
      <c r="B619" s="79" t="s">
        <v>16</v>
      </c>
      <c r="C619" s="122" t="s">
        <v>80</v>
      </c>
      <c r="D619" s="126" t="s">
        <v>846</v>
      </c>
      <c r="E619" s="162" t="s">
        <v>882</v>
      </c>
      <c r="F619" s="191"/>
      <c r="G619" s="123" t="s">
        <v>179</v>
      </c>
      <c r="H619" s="81">
        <v>210000</v>
      </c>
      <c r="I619" s="82">
        <v>50862.93</v>
      </c>
      <c r="J619" s="83">
        <f>IF(IF(H619="",0,H619)=0,0,(IF(H619&gt;0,IF(I619&gt;H619,0,H619-I619),IF(I619&gt;H619,H619-I619,0))))</f>
        <v>159137.07</v>
      </c>
      <c r="K619" s="119" t="str">
        <f t="shared" si="31"/>
        <v>00010039300070240244</v>
      </c>
      <c r="L619" s="84" t="str">
        <f>C619&amp;D619&amp;E619&amp;F619&amp;G619</f>
        <v>00010039300070240244</v>
      </c>
    </row>
    <row r="620" spans="1:12" s="85" customFormat="1" ht="22.5">
      <c r="A620" s="80" t="s">
        <v>852</v>
      </c>
      <c r="B620" s="79" t="s">
        <v>16</v>
      </c>
      <c r="C620" s="122" t="s">
        <v>80</v>
      </c>
      <c r="D620" s="126" t="s">
        <v>846</v>
      </c>
      <c r="E620" s="162" t="s">
        <v>882</v>
      </c>
      <c r="F620" s="191"/>
      <c r="G620" s="123" t="s">
        <v>853</v>
      </c>
      <c r="H620" s="81">
        <v>69093600</v>
      </c>
      <c r="I620" s="82">
        <v>18603695.35</v>
      </c>
      <c r="J620" s="83">
        <f>IF(IF(H620="",0,H620)=0,0,(IF(H620&gt;0,IF(I620&gt;H620,0,H620-I620),IF(I620&gt;H620,H620-I620,0))))</f>
        <v>50489904.65</v>
      </c>
      <c r="K620" s="119" t="str">
        <f t="shared" si="31"/>
        <v>00010039300070240313</v>
      </c>
      <c r="L620" s="84" t="str">
        <f>C620&amp;D620&amp;E620&amp;F620&amp;G620</f>
        <v>00010039300070240313</v>
      </c>
    </row>
    <row r="621" spans="1:12" ht="33.75">
      <c r="A621" s="100" t="s">
        <v>883</v>
      </c>
      <c r="B621" s="101" t="s">
        <v>16</v>
      </c>
      <c r="C621" s="102" t="s">
        <v>80</v>
      </c>
      <c r="D621" s="125" t="s">
        <v>846</v>
      </c>
      <c r="E621" s="189" t="s">
        <v>885</v>
      </c>
      <c r="F621" s="190"/>
      <c r="G621" s="130" t="s">
        <v>80</v>
      </c>
      <c r="H621" s="97">
        <v>646400</v>
      </c>
      <c r="I621" s="103">
        <v>0</v>
      </c>
      <c r="J621" s="104">
        <v>646400</v>
      </c>
      <c r="K621" s="119" t="str">
        <f t="shared" si="31"/>
        <v>00010039300070270000</v>
      </c>
      <c r="L621" s="107" t="s">
        <v>884</v>
      </c>
    </row>
    <row r="622" spans="1:12" s="85" customFormat="1" ht="22.5">
      <c r="A622" s="80" t="s">
        <v>852</v>
      </c>
      <c r="B622" s="79" t="s">
        <v>16</v>
      </c>
      <c r="C622" s="122" t="s">
        <v>80</v>
      </c>
      <c r="D622" s="126" t="s">
        <v>846</v>
      </c>
      <c r="E622" s="162" t="s">
        <v>885</v>
      </c>
      <c r="F622" s="191"/>
      <c r="G622" s="123" t="s">
        <v>853</v>
      </c>
      <c r="H622" s="81">
        <v>646400</v>
      </c>
      <c r="I622" s="82">
        <v>0</v>
      </c>
      <c r="J622" s="83">
        <f>IF(IF(H622="",0,H622)=0,0,(IF(H622&gt;0,IF(I622&gt;H622,0,H622-I622),IF(I622&gt;H622,H622-I622,0))))</f>
        <v>646400</v>
      </c>
      <c r="K622" s="119" t="str">
        <f t="shared" si="31"/>
        <v>00010039300070270313</v>
      </c>
      <c r="L622" s="84" t="str">
        <f>C622&amp;D622&amp;E622&amp;F622&amp;G622</f>
        <v>00010039300070270313</v>
      </c>
    </row>
    <row r="623" spans="1:12" ht="22.5">
      <c r="A623" s="100" t="s">
        <v>886</v>
      </c>
      <c r="B623" s="101" t="s">
        <v>16</v>
      </c>
      <c r="C623" s="102" t="s">
        <v>80</v>
      </c>
      <c r="D623" s="125" t="s">
        <v>846</v>
      </c>
      <c r="E623" s="189" t="s">
        <v>888</v>
      </c>
      <c r="F623" s="190"/>
      <c r="G623" s="130" t="s">
        <v>80</v>
      </c>
      <c r="H623" s="97">
        <v>103496900</v>
      </c>
      <c r="I623" s="103">
        <v>26486286.18</v>
      </c>
      <c r="J623" s="104">
        <v>77010613.82</v>
      </c>
      <c r="K623" s="119" t="str">
        <f t="shared" si="31"/>
        <v>00010039300070410000</v>
      </c>
      <c r="L623" s="107" t="s">
        <v>887</v>
      </c>
    </row>
    <row r="624" spans="1:12" s="85" customFormat="1" ht="12.75">
      <c r="A624" s="80" t="s">
        <v>178</v>
      </c>
      <c r="B624" s="79" t="s">
        <v>16</v>
      </c>
      <c r="C624" s="122" t="s">
        <v>80</v>
      </c>
      <c r="D624" s="126" t="s">
        <v>846</v>
      </c>
      <c r="E624" s="162" t="s">
        <v>888</v>
      </c>
      <c r="F624" s="191"/>
      <c r="G624" s="123" t="s">
        <v>179</v>
      </c>
      <c r="H624" s="81">
        <v>590000</v>
      </c>
      <c r="I624" s="82">
        <v>143942.13</v>
      </c>
      <c r="J624" s="83">
        <f>IF(IF(H624="",0,H624)=0,0,(IF(H624&gt;0,IF(I624&gt;H624,0,H624-I624),IF(I624&gt;H624,H624-I624,0))))</f>
        <v>446057.87</v>
      </c>
      <c r="K624" s="119" t="str">
        <f t="shared" si="31"/>
        <v>00010039300070410244</v>
      </c>
      <c r="L624" s="84" t="str">
        <f>C624&amp;D624&amp;E624&amp;F624&amp;G624</f>
        <v>00010039300070410244</v>
      </c>
    </row>
    <row r="625" spans="1:12" s="85" customFormat="1" ht="22.5">
      <c r="A625" s="80" t="s">
        <v>852</v>
      </c>
      <c r="B625" s="79" t="s">
        <v>16</v>
      </c>
      <c r="C625" s="122" t="s">
        <v>80</v>
      </c>
      <c r="D625" s="126" t="s">
        <v>846</v>
      </c>
      <c r="E625" s="162" t="s">
        <v>888</v>
      </c>
      <c r="F625" s="191"/>
      <c r="G625" s="123" t="s">
        <v>853</v>
      </c>
      <c r="H625" s="81">
        <v>102906900</v>
      </c>
      <c r="I625" s="82">
        <v>26342344.05</v>
      </c>
      <c r="J625" s="83">
        <f>IF(IF(H625="",0,H625)=0,0,(IF(H625&gt;0,IF(I625&gt;H625,0,H625-I625),IF(I625&gt;H625,H625-I625,0))))</f>
        <v>76564555.95</v>
      </c>
      <c r="K625" s="119" t="str">
        <f t="shared" si="31"/>
        <v>00010039300070410313</v>
      </c>
      <c r="L625" s="84" t="str">
        <f>C625&amp;D625&amp;E625&amp;F625&amp;G625</f>
        <v>00010039300070410313</v>
      </c>
    </row>
    <row r="626" spans="1:12" ht="22.5">
      <c r="A626" s="100" t="s">
        <v>889</v>
      </c>
      <c r="B626" s="101" t="s">
        <v>16</v>
      </c>
      <c r="C626" s="102" t="s">
        <v>80</v>
      </c>
      <c r="D626" s="125" t="s">
        <v>846</v>
      </c>
      <c r="E626" s="189" t="s">
        <v>891</v>
      </c>
      <c r="F626" s="190"/>
      <c r="G626" s="130" t="s">
        <v>80</v>
      </c>
      <c r="H626" s="97">
        <v>3280200</v>
      </c>
      <c r="I626" s="103">
        <v>534767.45</v>
      </c>
      <c r="J626" s="104">
        <v>2745432.55</v>
      </c>
      <c r="K626" s="119" t="str">
        <f t="shared" si="31"/>
        <v>00010039300070420000</v>
      </c>
      <c r="L626" s="107" t="s">
        <v>890</v>
      </c>
    </row>
    <row r="627" spans="1:12" s="85" customFormat="1" ht="12.75">
      <c r="A627" s="80" t="s">
        <v>178</v>
      </c>
      <c r="B627" s="79" t="s">
        <v>16</v>
      </c>
      <c r="C627" s="122" t="s">
        <v>80</v>
      </c>
      <c r="D627" s="126" t="s">
        <v>846</v>
      </c>
      <c r="E627" s="162" t="s">
        <v>891</v>
      </c>
      <c r="F627" s="191"/>
      <c r="G627" s="123" t="s">
        <v>179</v>
      </c>
      <c r="H627" s="81">
        <v>45000</v>
      </c>
      <c r="I627" s="82">
        <v>8094.74</v>
      </c>
      <c r="J627" s="83">
        <f>IF(IF(H627="",0,H627)=0,0,(IF(H627&gt;0,IF(I627&gt;H627,0,H627-I627),IF(I627&gt;H627,H627-I627,0))))</f>
        <v>36905.26</v>
      </c>
      <c r="K627" s="119" t="str">
        <f t="shared" si="31"/>
        <v>00010039300070420244</v>
      </c>
      <c r="L627" s="84" t="str">
        <f>C627&amp;D627&amp;E627&amp;F627&amp;G627</f>
        <v>00010039300070420244</v>
      </c>
    </row>
    <row r="628" spans="1:12" s="85" customFormat="1" ht="22.5">
      <c r="A628" s="80" t="s">
        <v>852</v>
      </c>
      <c r="B628" s="79" t="s">
        <v>16</v>
      </c>
      <c r="C628" s="122" t="s">
        <v>80</v>
      </c>
      <c r="D628" s="126" t="s">
        <v>846</v>
      </c>
      <c r="E628" s="162" t="s">
        <v>891</v>
      </c>
      <c r="F628" s="191"/>
      <c r="G628" s="123" t="s">
        <v>853</v>
      </c>
      <c r="H628" s="81">
        <v>3235200</v>
      </c>
      <c r="I628" s="82">
        <v>526672.71</v>
      </c>
      <c r="J628" s="83">
        <f>IF(IF(H628="",0,H628)=0,0,(IF(H628&gt;0,IF(I628&gt;H628,0,H628-I628),IF(I628&gt;H628,H628-I628,0))))</f>
        <v>2708527.29</v>
      </c>
      <c r="K628" s="119" t="str">
        <f t="shared" si="31"/>
        <v>00010039300070420313</v>
      </c>
      <c r="L628" s="84" t="str">
        <f>C628&amp;D628&amp;E628&amp;F628&amp;G628</f>
        <v>00010039300070420313</v>
      </c>
    </row>
    <row r="629" spans="1:12" ht="33.75">
      <c r="A629" s="100" t="s">
        <v>892</v>
      </c>
      <c r="B629" s="101" t="s">
        <v>16</v>
      </c>
      <c r="C629" s="102" t="s">
        <v>80</v>
      </c>
      <c r="D629" s="125" t="s">
        <v>846</v>
      </c>
      <c r="E629" s="189" t="s">
        <v>894</v>
      </c>
      <c r="F629" s="190"/>
      <c r="G629" s="130" t="s">
        <v>80</v>
      </c>
      <c r="H629" s="97">
        <v>3889800</v>
      </c>
      <c r="I629" s="103">
        <v>686454.63</v>
      </c>
      <c r="J629" s="104">
        <v>3203345.37</v>
      </c>
      <c r="K629" s="119" t="str">
        <f t="shared" si="31"/>
        <v>00010039300070430000</v>
      </c>
      <c r="L629" s="107" t="s">
        <v>893</v>
      </c>
    </row>
    <row r="630" spans="1:12" s="85" customFormat="1" ht="12.75">
      <c r="A630" s="80" t="s">
        <v>178</v>
      </c>
      <c r="B630" s="79" t="s">
        <v>16</v>
      </c>
      <c r="C630" s="122" t="s">
        <v>80</v>
      </c>
      <c r="D630" s="126" t="s">
        <v>846</v>
      </c>
      <c r="E630" s="162" t="s">
        <v>894</v>
      </c>
      <c r="F630" s="191"/>
      <c r="G630" s="123" t="s">
        <v>179</v>
      </c>
      <c r="H630" s="81">
        <v>26000</v>
      </c>
      <c r="I630" s="82">
        <v>5482.91</v>
      </c>
      <c r="J630" s="83">
        <f>IF(IF(H630="",0,H630)=0,0,(IF(H630&gt;0,IF(I630&gt;H630,0,H630-I630),IF(I630&gt;H630,H630-I630,0))))</f>
        <v>20517.09</v>
      </c>
      <c r="K630" s="119" t="str">
        <f t="shared" si="31"/>
        <v>00010039300070430244</v>
      </c>
      <c r="L630" s="84" t="str">
        <f>C630&amp;D630&amp;E630&amp;F630&amp;G630</f>
        <v>00010039300070430244</v>
      </c>
    </row>
    <row r="631" spans="1:12" s="85" customFormat="1" ht="22.5">
      <c r="A631" s="80" t="s">
        <v>852</v>
      </c>
      <c r="B631" s="79" t="s">
        <v>16</v>
      </c>
      <c r="C631" s="122" t="s">
        <v>80</v>
      </c>
      <c r="D631" s="126" t="s">
        <v>846</v>
      </c>
      <c r="E631" s="162" t="s">
        <v>894</v>
      </c>
      <c r="F631" s="191"/>
      <c r="G631" s="123" t="s">
        <v>853</v>
      </c>
      <c r="H631" s="81">
        <v>3863800</v>
      </c>
      <c r="I631" s="82">
        <v>680971.72</v>
      </c>
      <c r="J631" s="83">
        <f>IF(IF(H631="",0,H631)=0,0,(IF(H631&gt;0,IF(I631&gt;H631,0,H631-I631),IF(I631&gt;H631,H631-I631,0))))</f>
        <v>3182828.28</v>
      </c>
      <c r="K631" s="119" t="str">
        <f t="shared" si="31"/>
        <v>00010039300070430313</v>
      </c>
      <c r="L631" s="84" t="str">
        <f>C631&amp;D631&amp;E631&amp;F631&amp;G631</f>
        <v>00010039300070430313</v>
      </c>
    </row>
    <row r="632" spans="1:12" ht="12.75">
      <c r="A632" s="100" t="s">
        <v>895</v>
      </c>
      <c r="B632" s="101" t="s">
        <v>16</v>
      </c>
      <c r="C632" s="102" t="s">
        <v>80</v>
      </c>
      <c r="D632" s="125" t="s">
        <v>897</v>
      </c>
      <c r="E632" s="189" t="s">
        <v>149</v>
      </c>
      <c r="F632" s="190"/>
      <c r="G632" s="130" t="s">
        <v>80</v>
      </c>
      <c r="H632" s="97">
        <v>95648500</v>
      </c>
      <c r="I632" s="103">
        <v>11588471.52</v>
      </c>
      <c r="J632" s="104">
        <v>84060028.48</v>
      </c>
      <c r="K632" s="119" t="str">
        <f t="shared" si="31"/>
        <v>00010040000000000000</v>
      </c>
      <c r="L632" s="107" t="s">
        <v>896</v>
      </c>
    </row>
    <row r="633" spans="1:12" ht="33.75">
      <c r="A633" s="100" t="s">
        <v>468</v>
      </c>
      <c r="B633" s="101" t="s">
        <v>16</v>
      </c>
      <c r="C633" s="102" t="s">
        <v>80</v>
      </c>
      <c r="D633" s="125" t="s">
        <v>897</v>
      </c>
      <c r="E633" s="189" t="s">
        <v>470</v>
      </c>
      <c r="F633" s="190"/>
      <c r="G633" s="130" t="s">
        <v>80</v>
      </c>
      <c r="H633" s="97">
        <v>42512500</v>
      </c>
      <c r="I633" s="103">
        <v>8361146.84</v>
      </c>
      <c r="J633" s="104">
        <v>34151353.16</v>
      </c>
      <c r="K633" s="119" t="str">
        <f t="shared" si="31"/>
        <v>00010040200000000000</v>
      </c>
      <c r="L633" s="107" t="s">
        <v>898</v>
      </c>
    </row>
    <row r="634" spans="1:12" ht="78.75">
      <c r="A634" s="100" t="s">
        <v>899</v>
      </c>
      <c r="B634" s="101" t="s">
        <v>16</v>
      </c>
      <c r="C634" s="102" t="s">
        <v>80</v>
      </c>
      <c r="D634" s="125" t="s">
        <v>897</v>
      </c>
      <c r="E634" s="189" t="s">
        <v>901</v>
      </c>
      <c r="F634" s="190"/>
      <c r="G634" s="130" t="s">
        <v>80</v>
      </c>
      <c r="H634" s="97">
        <v>34600</v>
      </c>
      <c r="I634" s="103">
        <v>0</v>
      </c>
      <c r="J634" s="104">
        <v>34600</v>
      </c>
      <c r="K634" s="119" t="str">
        <f t="shared" si="31"/>
        <v>00010040250000000000</v>
      </c>
      <c r="L634" s="107" t="s">
        <v>900</v>
      </c>
    </row>
    <row r="635" spans="1:12" ht="45">
      <c r="A635" s="100" t="s">
        <v>902</v>
      </c>
      <c r="B635" s="101" t="s">
        <v>16</v>
      </c>
      <c r="C635" s="102" t="s">
        <v>80</v>
      </c>
      <c r="D635" s="125" t="s">
        <v>897</v>
      </c>
      <c r="E635" s="189" t="s">
        <v>904</v>
      </c>
      <c r="F635" s="190"/>
      <c r="G635" s="130" t="s">
        <v>80</v>
      </c>
      <c r="H635" s="97">
        <v>34600</v>
      </c>
      <c r="I635" s="103">
        <v>0</v>
      </c>
      <c r="J635" s="104">
        <v>34600</v>
      </c>
      <c r="K635" s="119" t="str">
        <f t="shared" si="31"/>
        <v>00010040250070600000</v>
      </c>
      <c r="L635" s="107" t="s">
        <v>903</v>
      </c>
    </row>
    <row r="636" spans="1:12" s="85" customFormat="1" ht="22.5">
      <c r="A636" s="80" t="s">
        <v>852</v>
      </c>
      <c r="B636" s="79" t="s">
        <v>16</v>
      </c>
      <c r="C636" s="122" t="s">
        <v>80</v>
      </c>
      <c r="D636" s="126" t="s">
        <v>897</v>
      </c>
      <c r="E636" s="162" t="s">
        <v>904</v>
      </c>
      <c r="F636" s="191"/>
      <c r="G636" s="123" t="s">
        <v>853</v>
      </c>
      <c r="H636" s="81">
        <v>34600</v>
      </c>
      <c r="I636" s="82">
        <v>0</v>
      </c>
      <c r="J636" s="83">
        <f>IF(IF(H636="",0,H636)=0,0,(IF(H636&gt;0,IF(I636&gt;H636,0,H636-I636),IF(I636&gt;H636,H636-I636,0))))</f>
        <v>34600</v>
      </c>
      <c r="K636" s="119" t="str">
        <f aca="true" t="shared" si="32" ref="K636:K670">C636&amp;D636&amp;E636&amp;F636&amp;G636</f>
        <v>00010040250070600313</v>
      </c>
      <c r="L636" s="84" t="str">
        <f>C636&amp;D636&amp;E636&amp;F636&amp;G636</f>
        <v>00010040250070600313</v>
      </c>
    </row>
    <row r="637" spans="1:12" ht="67.5">
      <c r="A637" s="100" t="s">
        <v>471</v>
      </c>
      <c r="B637" s="101" t="s">
        <v>16</v>
      </c>
      <c r="C637" s="102" t="s">
        <v>80</v>
      </c>
      <c r="D637" s="125" t="s">
        <v>897</v>
      </c>
      <c r="E637" s="189" t="s">
        <v>473</v>
      </c>
      <c r="F637" s="190"/>
      <c r="G637" s="130" t="s">
        <v>80</v>
      </c>
      <c r="H637" s="97">
        <v>42477900</v>
      </c>
      <c r="I637" s="103">
        <v>8361146.84</v>
      </c>
      <c r="J637" s="104">
        <v>34116753.16</v>
      </c>
      <c r="K637" s="119" t="str">
        <f t="shared" si="32"/>
        <v>00010040260000000000</v>
      </c>
      <c r="L637" s="107" t="s">
        <v>905</v>
      </c>
    </row>
    <row r="638" spans="1:12" ht="45">
      <c r="A638" s="100" t="s">
        <v>906</v>
      </c>
      <c r="B638" s="101" t="s">
        <v>16</v>
      </c>
      <c r="C638" s="102" t="s">
        <v>80</v>
      </c>
      <c r="D638" s="125" t="s">
        <v>897</v>
      </c>
      <c r="E638" s="189" t="s">
        <v>908</v>
      </c>
      <c r="F638" s="190"/>
      <c r="G638" s="130" t="s">
        <v>80</v>
      </c>
      <c r="H638" s="97">
        <v>3163500</v>
      </c>
      <c r="I638" s="103">
        <v>847348.96</v>
      </c>
      <c r="J638" s="104">
        <v>2316151.04</v>
      </c>
      <c r="K638" s="119" t="str">
        <f t="shared" si="32"/>
        <v>00010040260070010000</v>
      </c>
      <c r="L638" s="107" t="s">
        <v>907</v>
      </c>
    </row>
    <row r="639" spans="1:12" s="85" customFormat="1" ht="22.5">
      <c r="A639" s="80" t="s">
        <v>852</v>
      </c>
      <c r="B639" s="79" t="s">
        <v>16</v>
      </c>
      <c r="C639" s="122" t="s">
        <v>80</v>
      </c>
      <c r="D639" s="126" t="s">
        <v>897</v>
      </c>
      <c r="E639" s="162" t="s">
        <v>908</v>
      </c>
      <c r="F639" s="191"/>
      <c r="G639" s="123" t="s">
        <v>853</v>
      </c>
      <c r="H639" s="81">
        <v>3163500</v>
      </c>
      <c r="I639" s="82">
        <v>847348.96</v>
      </c>
      <c r="J639" s="83">
        <f>IF(IF(H639="",0,H639)=0,0,(IF(H639&gt;0,IF(I639&gt;H639,0,H639-I639),IF(I639&gt;H639,H639-I639,0))))</f>
        <v>2316151.04</v>
      </c>
      <c r="K639" s="119" t="str">
        <f t="shared" si="32"/>
        <v>00010040260070010313</v>
      </c>
      <c r="L639" s="84" t="str">
        <f>C639&amp;D639&amp;E639&amp;F639&amp;G639</f>
        <v>00010040260070010313</v>
      </c>
    </row>
    <row r="640" spans="1:12" ht="22.5">
      <c r="A640" s="100" t="s">
        <v>483</v>
      </c>
      <c r="B640" s="101" t="s">
        <v>16</v>
      </c>
      <c r="C640" s="102" t="s">
        <v>80</v>
      </c>
      <c r="D640" s="125" t="s">
        <v>897</v>
      </c>
      <c r="E640" s="189" t="s">
        <v>485</v>
      </c>
      <c r="F640" s="190"/>
      <c r="G640" s="130" t="s">
        <v>80</v>
      </c>
      <c r="H640" s="97">
        <v>91600</v>
      </c>
      <c r="I640" s="103">
        <v>36645</v>
      </c>
      <c r="J640" s="104">
        <v>54955</v>
      </c>
      <c r="K640" s="119" t="str">
        <f t="shared" si="32"/>
        <v>00010040260070060000</v>
      </c>
      <c r="L640" s="107" t="s">
        <v>909</v>
      </c>
    </row>
    <row r="641" spans="1:12" s="85" customFormat="1" ht="22.5">
      <c r="A641" s="80" t="s">
        <v>852</v>
      </c>
      <c r="B641" s="79" t="s">
        <v>16</v>
      </c>
      <c r="C641" s="122" t="s">
        <v>80</v>
      </c>
      <c r="D641" s="126" t="s">
        <v>897</v>
      </c>
      <c r="E641" s="162" t="s">
        <v>485</v>
      </c>
      <c r="F641" s="191"/>
      <c r="G641" s="123" t="s">
        <v>853</v>
      </c>
      <c r="H641" s="81">
        <v>91600</v>
      </c>
      <c r="I641" s="82">
        <v>36645</v>
      </c>
      <c r="J641" s="83">
        <f>IF(IF(H641="",0,H641)=0,0,(IF(H641&gt;0,IF(I641&gt;H641,0,H641-I641),IF(I641&gt;H641,H641-I641,0))))</f>
        <v>54955</v>
      </c>
      <c r="K641" s="119" t="str">
        <f t="shared" si="32"/>
        <v>00010040260070060313</v>
      </c>
      <c r="L641" s="84" t="str">
        <f>C641&amp;D641&amp;E641&amp;F641&amp;G641</f>
        <v>00010040260070060313</v>
      </c>
    </row>
    <row r="642" spans="1:12" ht="33.75">
      <c r="A642" s="100" t="s">
        <v>910</v>
      </c>
      <c r="B642" s="101" t="s">
        <v>16</v>
      </c>
      <c r="C642" s="102" t="s">
        <v>80</v>
      </c>
      <c r="D642" s="125" t="s">
        <v>897</v>
      </c>
      <c r="E642" s="189" t="s">
        <v>912</v>
      </c>
      <c r="F642" s="190"/>
      <c r="G642" s="130" t="s">
        <v>80</v>
      </c>
      <c r="H642" s="97">
        <v>39222800</v>
      </c>
      <c r="I642" s="103">
        <v>7477152.88</v>
      </c>
      <c r="J642" s="104">
        <v>31745647.12</v>
      </c>
      <c r="K642" s="119" t="str">
        <f t="shared" si="32"/>
        <v>00010040260070130000</v>
      </c>
      <c r="L642" s="107" t="s">
        <v>911</v>
      </c>
    </row>
    <row r="643" spans="1:12" s="85" customFormat="1" ht="22.5">
      <c r="A643" s="80" t="s">
        <v>852</v>
      </c>
      <c r="B643" s="79" t="s">
        <v>16</v>
      </c>
      <c r="C643" s="122" t="s">
        <v>80</v>
      </c>
      <c r="D643" s="126" t="s">
        <v>897</v>
      </c>
      <c r="E643" s="162" t="s">
        <v>912</v>
      </c>
      <c r="F643" s="191"/>
      <c r="G643" s="123" t="s">
        <v>853</v>
      </c>
      <c r="H643" s="81">
        <v>23551800</v>
      </c>
      <c r="I643" s="82">
        <v>5089950.24</v>
      </c>
      <c r="J643" s="83">
        <f>IF(IF(H643="",0,H643)=0,0,(IF(H643&gt;0,IF(I643&gt;H643,0,H643-I643),IF(I643&gt;H643,H643-I643,0))))</f>
        <v>18461849.76</v>
      </c>
      <c r="K643" s="119" t="str">
        <f t="shared" si="32"/>
        <v>00010040260070130313</v>
      </c>
      <c r="L643" s="84" t="str">
        <f>C643&amp;D643&amp;E643&amp;F643&amp;G643</f>
        <v>00010040260070130313</v>
      </c>
    </row>
    <row r="644" spans="1:12" s="85" customFormat="1" ht="22.5">
      <c r="A644" s="80" t="s">
        <v>875</v>
      </c>
      <c r="B644" s="79" t="s">
        <v>16</v>
      </c>
      <c r="C644" s="122" t="s">
        <v>80</v>
      </c>
      <c r="D644" s="126" t="s">
        <v>897</v>
      </c>
      <c r="E644" s="162" t="s">
        <v>912</v>
      </c>
      <c r="F644" s="191"/>
      <c r="G644" s="123" t="s">
        <v>876</v>
      </c>
      <c r="H644" s="81">
        <v>15671000</v>
      </c>
      <c r="I644" s="82">
        <v>2387202.64</v>
      </c>
      <c r="J644" s="83">
        <f>IF(IF(H644="",0,H644)=0,0,(IF(H644&gt;0,IF(I644&gt;H644,0,H644-I644),IF(I644&gt;H644,H644-I644,0))))</f>
        <v>13283797.36</v>
      </c>
      <c r="K644" s="119" t="str">
        <f t="shared" si="32"/>
        <v>00010040260070130323</v>
      </c>
      <c r="L644" s="84" t="str">
        <f>C644&amp;D644&amp;E644&amp;F644&amp;G644</f>
        <v>00010040260070130323</v>
      </c>
    </row>
    <row r="645" spans="1:12" ht="22.5">
      <c r="A645" s="100" t="s">
        <v>180</v>
      </c>
      <c r="B645" s="101" t="s">
        <v>16</v>
      </c>
      <c r="C645" s="102" t="s">
        <v>80</v>
      </c>
      <c r="D645" s="125" t="s">
        <v>897</v>
      </c>
      <c r="E645" s="189" t="s">
        <v>182</v>
      </c>
      <c r="F645" s="190"/>
      <c r="G645" s="130" t="s">
        <v>80</v>
      </c>
      <c r="H645" s="97">
        <v>53136000</v>
      </c>
      <c r="I645" s="103">
        <v>3227324.68</v>
      </c>
      <c r="J645" s="104">
        <v>49908675.32</v>
      </c>
      <c r="K645" s="119" t="str">
        <f t="shared" si="32"/>
        <v>00010049300000000000</v>
      </c>
      <c r="L645" s="107" t="s">
        <v>913</v>
      </c>
    </row>
    <row r="646" spans="1:12" ht="67.5">
      <c r="A646" s="100" t="s">
        <v>914</v>
      </c>
      <c r="B646" s="101" t="s">
        <v>16</v>
      </c>
      <c r="C646" s="102" t="s">
        <v>80</v>
      </c>
      <c r="D646" s="125" t="s">
        <v>897</v>
      </c>
      <c r="E646" s="189" t="s">
        <v>916</v>
      </c>
      <c r="F646" s="190"/>
      <c r="G646" s="130" t="s">
        <v>80</v>
      </c>
      <c r="H646" s="97">
        <v>7682400</v>
      </c>
      <c r="I646" s="103">
        <v>888343.43</v>
      </c>
      <c r="J646" s="104">
        <v>6794056.57</v>
      </c>
      <c r="K646" s="119" t="str">
        <f t="shared" si="32"/>
        <v>00010049300070200000</v>
      </c>
      <c r="L646" s="107" t="s">
        <v>915</v>
      </c>
    </row>
    <row r="647" spans="1:12" s="85" customFormat="1" ht="12.75">
      <c r="A647" s="80" t="s">
        <v>178</v>
      </c>
      <c r="B647" s="79" t="s">
        <v>16</v>
      </c>
      <c r="C647" s="122" t="s">
        <v>80</v>
      </c>
      <c r="D647" s="126" t="s">
        <v>897</v>
      </c>
      <c r="E647" s="162" t="s">
        <v>916</v>
      </c>
      <c r="F647" s="191"/>
      <c r="G647" s="123" t="s">
        <v>179</v>
      </c>
      <c r="H647" s="81">
        <v>500</v>
      </c>
      <c r="I647" s="82">
        <v>31.18</v>
      </c>
      <c r="J647" s="83">
        <f>IF(IF(H647="",0,H647)=0,0,(IF(H647&gt;0,IF(I647&gt;H647,0,H647-I647),IF(I647&gt;H647,H647-I647,0))))</f>
        <v>468.82</v>
      </c>
      <c r="K647" s="119" t="str">
        <f t="shared" si="32"/>
        <v>00010049300070200244</v>
      </c>
      <c r="L647" s="84" t="str">
        <f>C647&amp;D647&amp;E647&amp;F647&amp;G647</f>
        <v>00010049300070200244</v>
      </c>
    </row>
    <row r="648" spans="1:12" s="85" customFormat="1" ht="22.5">
      <c r="A648" s="80" t="s">
        <v>852</v>
      </c>
      <c r="B648" s="79" t="s">
        <v>16</v>
      </c>
      <c r="C648" s="122" t="s">
        <v>80</v>
      </c>
      <c r="D648" s="126" t="s">
        <v>897</v>
      </c>
      <c r="E648" s="162" t="s">
        <v>916</v>
      </c>
      <c r="F648" s="191"/>
      <c r="G648" s="123" t="s">
        <v>853</v>
      </c>
      <c r="H648" s="81">
        <v>4676700</v>
      </c>
      <c r="I648" s="82">
        <v>637878.93</v>
      </c>
      <c r="J648" s="83">
        <f>IF(IF(H648="",0,H648)=0,0,(IF(H648&gt;0,IF(I648&gt;H648,0,H648-I648),IF(I648&gt;H648,H648-I648,0))))</f>
        <v>4038821.07</v>
      </c>
      <c r="K648" s="119" t="str">
        <f t="shared" si="32"/>
        <v>00010049300070200313</v>
      </c>
      <c r="L648" s="84" t="str">
        <f>C648&amp;D648&amp;E648&amp;F648&amp;G648</f>
        <v>00010049300070200313</v>
      </c>
    </row>
    <row r="649" spans="1:12" s="85" customFormat="1" ht="22.5">
      <c r="A649" s="80" t="s">
        <v>875</v>
      </c>
      <c r="B649" s="79" t="s">
        <v>16</v>
      </c>
      <c r="C649" s="122" t="s">
        <v>80</v>
      </c>
      <c r="D649" s="126" t="s">
        <v>897</v>
      </c>
      <c r="E649" s="162" t="s">
        <v>916</v>
      </c>
      <c r="F649" s="191"/>
      <c r="G649" s="123" t="s">
        <v>876</v>
      </c>
      <c r="H649" s="81">
        <v>3005200</v>
      </c>
      <c r="I649" s="82">
        <v>250433.32</v>
      </c>
      <c r="J649" s="83">
        <f>IF(IF(H649="",0,H649)=0,0,(IF(H649&gt;0,IF(I649&gt;H649,0,H649-I649),IF(I649&gt;H649,H649-I649,0))))</f>
        <v>2754766.68</v>
      </c>
      <c r="K649" s="119" t="str">
        <f t="shared" si="32"/>
        <v>00010049300070200323</v>
      </c>
      <c r="L649" s="84" t="str">
        <f>C649&amp;D649&amp;E649&amp;F649&amp;G649</f>
        <v>00010049300070200323</v>
      </c>
    </row>
    <row r="650" spans="1:12" ht="33.75">
      <c r="A650" s="100" t="s">
        <v>917</v>
      </c>
      <c r="B650" s="101" t="s">
        <v>16</v>
      </c>
      <c r="C650" s="102" t="s">
        <v>80</v>
      </c>
      <c r="D650" s="125" t="s">
        <v>897</v>
      </c>
      <c r="E650" s="189" t="s">
        <v>919</v>
      </c>
      <c r="F650" s="190"/>
      <c r="G650" s="130" t="s">
        <v>80</v>
      </c>
      <c r="H650" s="97">
        <v>12800</v>
      </c>
      <c r="I650" s="103">
        <v>9581.25</v>
      </c>
      <c r="J650" s="104">
        <v>3218.75</v>
      </c>
      <c r="K650" s="119" t="str">
        <f t="shared" si="32"/>
        <v>00010049300070230000</v>
      </c>
      <c r="L650" s="107" t="s">
        <v>918</v>
      </c>
    </row>
    <row r="651" spans="1:12" s="85" customFormat="1" ht="22.5">
      <c r="A651" s="80" t="s">
        <v>852</v>
      </c>
      <c r="B651" s="79" t="s">
        <v>16</v>
      </c>
      <c r="C651" s="122" t="s">
        <v>80</v>
      </c>
      <c r="D651" s="126" t="s">
        <v>897</v>
      </c>
      <c r="E651" s="162" t="s">
        <v>919</v>
      </c>
      <c r="F651" s="191"/>
      <c r="G651" s="123" t="s">
        <v>853</v>
      </c>
      <c r="H651" s="81">
        <v>12800</v>
      </c>
      <c r="I651" s="82">
        <v>9581.25</v>
      </c>
      <c r="J651" s="83">
        <f>IF(IF(H651="",0,H651)=0,0,(IF(H651&gt;0,IF(I651&gt;H651,0,H651-I651),IF(I651&gt;H651,H651-I651,0))))</f>
        <v>3218.75</v>
      </c>
      <c r="K651" s="119" t="str">
        <f t="shared" si="32"/>
        <v>00010049300070230313</v>
      </c>
      <c r="L651" s="84" t="str">
        <f>C651&amp;D651&amp;E651&amp;F651&amp;G651</f>
        <v>00010049300070230313</v>
      </c>
    </row>
    <row r="652" spans="1:12" ht="33.75">
      <c r="A652" s="100" t="s">
        <v>920</v>
      </c>
      <c r="B652" s="101" t="s">
        <v>16</v>
      </c>
      <c r="C652" s="102" t="s">
        <v>80</v>
      </c>
      <c r="D652" s="125" t="s">
        <v>897</v>
      </c>
      <c r="E652" s="189" t="s">
        <v>922</v>
      </c>
      <c r="F652" s="190"/>
      <c r="G652" s="130" t="s">
        <v>80</v>
      </c>
      <c r="H652" s="97">
        <v>9075000</v>
      </c>
      <c r="I652" s="103">
        <v>2329400</v>
      </c>
      <c r="J652" s="104">
        <v>6745600</v>
      </c>
      <c r="K652" s="119" t="str">
        <f t="shared" si="32"/>
        <v>00010049300070400000</v>
      </c>
      <c r="L652" s="107" t="s">
        <v>921</v>
      </c>
    </row>
    <row r="653" spans="1:12" s="85" customFormat="1" ht="22.5">
      <c r="A653" s="80" t="s">
        <v>852</v>
      </c>
      <c r="B653" s="79" t="s">
        <v>16</v>
      </c>
      <c r="C653" s="122" t="s">
        <v>80</v>
      </c>
      <c r="D653" s="126" t="s">
        <v>897</v>
      </c>
      <c r="E653" s="162" t="s">
        <v>922</v>
      </c>
      <c r="F653" s="191"/>
      <c r="G653" s="123" t="s">
        <v>853</v>
      </c>
      <c r="H653" s="81">
        <v>9075000</v>
      </c>
      <c r="I653" s="82">
        <v>2329400</v>
      </c>
      <c r="J653" s="83">
        <f>IF(IF(H653="",0,H653)=0,0,(IF(H653&gt;0,IF(I653&gt;H653,0,H653-I653),IF(I653&gt;H653,H653-I653,0))))</f>
        <v>6745600</v>
      </c>
      <c r="K653" s="119" t="str">
        <f t="shared" si="32"/>
        <v>00010049300070400313</v>
      </c>
      <c r="L653" s="84" t="str">
        <f>C653&amp;D653&amp;E653&amp;F653&amp;G653</f>
        <v>00010049300070400313</v>
      </c>
    </row>
    <row r="654" spans="1:12" ht="45">
      <c r="A654" s="100" t="s">
        <v>923</v>
      </c>
      <c r="B654" s="101" t="s">
        <v>16</v>
      </c>
      <c r="C654" s="102" t="s">
        <v>80</v>
      </c>
      <c r="D654" s="125" t="s">
        <v>897</v>
      </c>
      <c r="E654" s="189" t="s">
        <v>925</v>
      </c>
      <c r="F654" s="190"/>
      <c r="G654" s="130" t="s">
        <v>80</v>
      </c>
      <c r="H654" s="97">
        <v>29959300</v>
      </c>
      <c r="I654" s="103">
        <v>0</v>
      </c>
      <c r="J654" s="104">
        <v>29959300</v>
      </c>
      <c r="K654" s="119" t="str">
        <f t="shared" si="32"/>
        <v>000100493000N0821000</v>
      </c>
      <c r="L654" s="107" t="s">
        <v>924</v>
      </c>
    </row>
    <row r="655" spans="1:12" s="85" customFormat="1" ht="33.75">
      <c r="A655" s="80" t="s">
        <v>423</v>
      </c>
      <c r="B655" s="79" t="s">
        <v>16</v>
      </c>
      <c r="C655" s="122" t="s">
        <v>80</v>
      </c>
      <c r="D655" s="126" t="s">
        <v>897</v>
      </c>
      <c r="E655" s="162" t="s">
        <v>925</v>
      </c>
      <c r="F655" s="191"/>
      <c r="G655" s="123" t="s">
        <v>424</v>
      </c>
      <c r="H655" s="81">
        <v>29959300</v>
      </c>
      <c r="I655" s="82">
        <v>0</v>
      </c>
      <c r="J655" s="83">
        <f>IF(IF(H655="",0,H655)=0,0,(IF(H655&gt;0,IF(I655&gt;H655,0,H655-I655),IF(I655&gt;H655,H655-I655,0))))</f>
        <v>29959300</v>
      </c>
      <c r="K655" s="119" t="str">
        <f t="shared" si="32"/>
        <v>000100493000N0821412</v>
      </c>
      <c r="L655" s="84" t="str">
        <f>C655&amp;D655&amp;E655&amp;F655&amp;G655</f>
        <v>000100493000N0821412</v>
      </c>
    </row>
    <row r="656" spans="1:12" ht="33.75">
      <c r="A656" s="100" t="s">
        <v>926</v>
      </c>
      <c r="B656" s="101" t="s">
        <v>16</v>
      </c>
      <c r="C656" s="102" t="s">
        <v>80</v>
      </c>
      <c r="D656" s="125" t="s">
        <v>897</v>
      </c>
      <c r="E656" s="189" t="s">
        <v>928</v>
      </c>
      <c r="F656" s="190"/>
      <c r="G656" s="130" t="s">
        <v>80</v>
      </c>
      <c r="H656" s="97">
        <v>6406500</v>
      </c>
      <c r="I656" s="103">
        <v>0</v>
      </c>
      <c r="J656" s="104">
        <v>6406500</v>
      </c>
      <c r="K656" s="119" t="str">
        <f t="shared" si="32"/>
        <v>000100493000R0821000</v>
      </c>
      <c r="L656" s="107" t="s">
        <v>927</v>
      </c>
    </row>
    <row r="657" spans="1:12" s="85" customFormat="1" ht="33.75">
      <c r="A657" s="80" t="s">
        <v>423</v>
      </c>
      <c r="B657" s="79" t="s">
        <v>16</v>
      </c>
      <c r="C657" s="122" t="s">
        <v>80</v>
      </c>
      <c r="D657" s="126" t="s">
        <v>897</v>
      </c>
      <c r="E657" s="162" t="s">
        <v>928</v>
      </c>
      <c r="F657" s="191"/>
      <c r="G657" s="123" t="s">
        <v>424</v>
      </c>
      <c r="H657" s="81">
        <v>6406500</v>
      </c>
      <c r="I657" s="82">
        <v>0</v>
      </c>
      <c r="J657" s="83">
        <f>IF(IF(H657="",0,H657)=0,0,(IF(H657&gt;0,IF(I657&gt;H657,0,H657-I657),IF(I657&gt;H657,H657-I657,0))))</f>
        <v>6406500</v>
      </c>
      <c r="K657" s="119" t="str">
        <f t="shared" si="32"/>
        <v>000100493000R0821412</v>
      </c>
      <c r="L657" s="84" t="str">
        <f>C657&amp;D657&amp;E657&amp;F657&amp;G657</f>
        <v>000100493000R0821412</v>
      </c>
    </row>
    <row r="658" spans="1:12" ht="12.75">
      <c r="A658" s="100" t="s">
        <v>929</v>
      </c>
      <c r="B658" s="101" t="s">
        <v>16</v>
      </c>
      <c r="C658" s="102" t="s">
        <v>80</v>
      </c>
      <c r="D658" s="125" t="s">
        <v>931</v>
      </c>
      <c r="E658" s="189" t="s">
        <v>149</v>
      </c>
      <c r="F658" s="190"/>
      <c r="G658" s="130" t="s">
        <v>80</v>
      </c>
      <c r="H658" s="97">
        <v>9493600</v>
      </c>
      <c r="I658" s="103">
        <v>1918282.38</v>
      </c>
      <c r="J658" s="104">
        <v>7575317.62</v>
      </c>
      <c r="K658" s="119" t="str">
        <f t="shared" si="32"/>
        <v>00010060000000000000</v>
      </c>
      <c r="L658" s="107" t="s">
        <v>930</v>
      </c>
    </row>
    <row r="659" spans="1:12" ht="33.75">
      <c r="A659" s="100" t="s">
        <v>188</v>
      </c>
      <c r="B659" s="101" t="s">
        <v>16</v>
      </c>
      <c r="C659" s="102" t="s">
        <v>80</v>
      </c>
      <c r="D659" s="125" t="s">
        <v>931</v>
      </c>
      <c r="E659" s="189" t="s">
        <v>190</v>
      </c>
      <c r="F659" s="190"/>
      <c r="G659" s="130" t="s">
        <v>80</v>
      </c>
      <c r="H659" s="97">
        <v>9493600</v>
      </c>
      <c r="I659" s="103">
        <v>1918282.38</v>
      </c>
      <c r="J659" s="104">
        <v>7575317.62</v>
      </c>
      <c r="K659" s="119" t="str">
        <f t="shared" si="32"/>
        <v>00010069500000000000</v>
      </c>
      <c r="L659" s="107" t="s">
        <v>932</v>
      </c>
    </row>
    <row r="660" spans="1:12" ht="33.75">
      <c r="A660" s="100" t="s">
        <v>200</v>
      </c>
      <c r="B660" s="101" t="s">
        <v>16</v>
      </c>
      <c r="C660" s="102" t="s">
        <v>80</v>
      </c>
      <c r="D660" s="125" t="s">
        <v>931</v>
      </c>
      <c r="E660" s="189" t="s">
        <v>202</v>
      </c>
      <c r="F660" s="190"/>
      <c r="G660" s="130" t="s">
        <v>80</v>
      </c>
      <c r="H660" s="97">
        <v>9493600</v>
      </c>
      <c r="I660" s="103">
        <v>1918282.38</v>
      </c>
      <c r="J660" s="104">
        <v>7575317.62</v>
      </c>
      <c r="K660" s="119" t="str">
        <f t="shared" si="32"/>
        <v>00010069500070280000</v>
      </c>
      <c r="L660" s="107" t="s">
        <v>933</v>
      </c>
    </row>
    <row r="661" spans="1:12" s="85" customFormat="1" ht="22.5">
      <c r="A661" s="80" t="s">
        <v>157</v>
      </c>
      <c r="B661" s="79" t="s">
        <v>16</v>
      </c>
      <c r="C661" s="122" t="s">
        <v>80</v>
      </c>
      <c r="D661" s="126" t="s">
        <v>931</v>
      </c>
      <c r="E661" s="162" t="s">
        <v>202</v>
      </c>
      <c r="F661" s="191"/>
      <c r="G661" s="123" t="s">
        <v>158</v>
      </c>
      <c r="H661" s="81">
        <v>6500000</v>
      </c>
      <c r="I661" s="82">
        <v>1381550.03</v>
      </c>
      <c r="J661" s="83">
        <f aca="true" t="shared" si="33" ref="J661:J666">IF(IF(H661="",0,H661)=0,0,(IF(H661&gt;0,IF(I661&gt;H661,0,H661-I661),IF(I661&gt;H661,H661-I661,0))))</f>
        <v>5118449.97</v>
      </c>
      <c r="K661" s="119" t="str">
        <f t="shared" si="32"/>
        <v>00010069500070280121</v>
      </c>
      <c r="L661" s="84" t="str">
        <f aca="true" t="shared" si="34" ref="L661:L666">C661&amp;D661&amp;E661&amp;F661&amp;G661</f>
        <v>00010069500070280121</v>
      </c>
    </row>
    <row r="662" spans="1:12" s="85" customFormat="1" ht="33.75">
      <c r="A662" s="80" t="s">
        <v>159</v>
      </c>
      <c r="B662" s="79" t="s">
        <v>16</v>
      </c>
      <c r="C662" s="122" t="s">
        <v>80</v>
      </c>
      <c r="D662" s="126" t="s">
        <v>931</v>
      </c>
      <c r="E662" s="162" t="s">
        <v>202</v>
      </c>
      <c r="F662" s="191"/>
      <c r="G662" s="123" t="s">
        <v>160</v>
      </c>
      <c r="H662" s="81">
        <v>240600</v>
      </c>
      <c r="I662" s="82">
        <v>40100</v>
      </c>
      <c r="J662" s="83">
        <f t="shared" si="33"/>
        <v>200500</v>
      </c>
      <c r="K662" s="119" t="str">
        <f t="shared" si="32"/>
        <v>00010069500070280122</v>
      </c>
      <c r="L662" s="84" t="str">
        <f t="shared" si="34"/>
        <v>00010069500070280122</v>
      </c>
    </row>
    <row r="663" spans="1:12" s="85" customFormat="1" ht="33.75">
      <c r="A663" s="80" t="s">
        <v>161</v>
      </c>
      <c r="B663" s="79" t="s">
        <v>16</v>
      </c>
      <c r="C663" s="122" t="s">
        <v>80</v>
      </c>
      <c r="D663" s="126" t="s">
        <v>931</v>
      </c>
      <c r="E663" s="162" t="s">
        <v>202</v>
      </c>
      <c r="F663" s="191"/>
      <c r="G663" s="123" t="s">
        <v>162</v>
      </c>
      <c r="H663" s="81">
        <v>1950000</v>
      </c>
      <c r="I663" s="82">
        <v>291370.99</v>
      </c>
      <c r="J663" s="83">
        <f t="shared" si="33"/>
        <v>1658629.01</v>
      </c>
      <c r="K663" s="119" t="str">
        <f t="shared" si="32"/>
        <v>00010069500070280129</v>
      </c>
      <c r="L663" s="84" t="str">
        <f t="shared" si="34"/>
        <v>00010069500070280129</v>
      </c>
    </row>
    <row r="664" spans="1:12" s="85" customFormat="1" ht="12.75">
      <c r="A664" s="80" t="s">
        <v>178</v>
      </c>
      <c r="B664" s="79" t="s">
        <v>16</v>
      </c>
      <c r="C664" s="122" t="s">
        <v>80</v>
      </c>
      <c r="D664" s="126" t="s">
        <v>931</v>
      </c>
      <c r="E664" s="162" t="s">
        <v>202</v>
      </c>
      <c r="F664" s="191"/>
      <c r="G664" s="123" t="s">
        <v>179</v>
      </c>
      <c r="H664" s="81">
        <v>797900</v>
      </c>
      <c r="I664" s="82">
        <v>204125.36</v>
      </c>
      <c r="J664" s="83">
        <f t="shared" si="33"/>
        <v>593774.64</v>
      </c>
      <c r="K664" s="119" t="str">
        <f t="shared" si="32"/>
        <v>00010069500070280244</v>
      </c>
      <c r="L664" s="84" t="str">
        <f t="shared" si="34"/>
        <v>00010069500070280244</v>
      </c>
    </row>
    <row r="665" spans="1:12" s="85" customFormat="1" ht="12.75">
      <c r="A665" s="80" t="s">
        <v>196</v>
      </c>
      <c r="B665" s="79" t="s">
        <v>16</v>
      </c>
      <c r="C665" s="122" t="s">
        <v>80</v>
      </c>
      <c r="D665" s="126" t="s">
        <v>931</v>
      </c>
      <c r="E665" s="162" t="s">
        <v>202</v>
      </c>
      <c r="F665" s="191"/>
      <c r="G665" s="123" t="s">
        <v>197</v>
      </c>
      <c r="H665" s="81">
        <v>4600</v>
      </c>
      <c r="I665" s="82">
        <v>1136</v>
      </c>
      <c r="J665" s="83">
        <f t="shared" si="33"/>
        <v>3464</v>
      </c>
      <c r="K665" s="119" t="str">
        <f t="shared" si="32"/>
        <v>00010069500070280852</v>
      </c>
      <c r="L665" s="84" t="str">
        <f t="shared" si="34"/>
        <v>00010069500070280852</v>
      </c>
    </row>
    <row r="666" spans="1:12" s="85" customFormat="1" ht="12.75">
      <c r="A666" s="80" t="s">
        <v>198</v>
      </c>
      <c r="B666" s="79" t="s">
        <v>16</v>
      </c>
      <c r="C666" s="122" t="s">
        <v>80</v>
      </c>
      <c r="D666" s="126" t="s">
        <v>931</v>
      </c>
      <c r="E666" s="162" t="s">
        <v>202</v>
      </c>
      <c r="F666" s="191"/>
      <c r="G666" s="123" t="s">
        <v>199</v>
      </c>
      <c r="H666" s="81">
        <v>500</v>
      </c>
      <c r="I666" s="82">
        <v>0</v>
      </c>
      <c r="J666" s="83">
        <f t="shared" si="33"/>
        <v>500</v>
      </c>
      <c r="K666" s="119" t="str">
        <f t="shared" si="32"/>
        <v>00010069500070280853</v>
      </c>
      <c r="L666" s="84" t="str">
        <f t="shared" si="34"/>
        <v>00010069500070280853</v>
      </c>
    </row>
    <row r="667" spans="1:12" ht="12.75">
      <c r="A667" s="100" t="s">
        <v>934</v>
      </c>
      <c r="B667" s="101" t="s">
        <v>16</v>
      </c>
      <c r="C667" s="102" t="s">
        <v>80</v>
      </c>
      <c r="D667" s="125" t="s">
        <v>936</v>
      </c>
      <c r="E667" s="189" t="s">
        <v>149</v>
      </c>
      <c r="F667" s="190"/>
      <c r="G667" s="130" t="s">
        <v>80</v>
      </c>
      <c r="H667" s="97">
        <v>7604900</v>
      </c>
      <c r="I667" s="103">
        <v>2667745.89</v>
      </c>
      <c r="J667" s="104">
        <v>4937154.11</v>
      </c>
      <c r="K667" s="119" t="str">
        <f t="shared" si="32"/>
        <v>00011000000000000000</v>
      </c>
      <c r="L667" s="107" t="s">
        <v>935</v>
      </c>
    </row>
    <row r="668" spans="1:12" ht="12.75">
      <c r="A668" s="100" t="s">
        <v>937</v>
      </c>
      <c r="B668" s="101" t="s">
        <v>16</v>
      </c>
      <c r="C668" s="102" t="s">
        <v>80</v>
      </c>
      <c r="D668" s="125" t="s">
        <v>939</v>
      </c>
      <c r="E668" s="189" t="s">
        <v>149</v>
      </c>
      <c r="F668" s="190"/>
      <c r="G668" s="130" t="s">
        <v>80</v>
      </c>
      <c r="H668" s="97">
        <v>7604900</v>
      </c>
      <c r="I668" s="103">
        <v>2667745.89</v>
      </c>
      <c r="J668" s="104">
        <v>4937154.11</v>
      </c>
      <c r="K668" s="119" t="str">
        <f t="shared" si="32"/>
        <v>00011010000000000000</v>
      </c>
      <c r="L668" s="107" t="s">
        <v>938</v>
      </c>
    </row>
    <row r="669" spans="1:12" ht="33.75">
      <c r="A669" s="100" t="s">
        <v>940</v>
      </c>
      <c r="B669" s="101" t="s">
        <v>16</v>
      </c>
      <c r="C669" s="102" t="s">
        <v>80</v>
      </c>
      <c r="D669" s="125" t="s">
        <v>939</v>
      </c>
      <c r="E669" s="189" t="s">
        <v>942</v>
      </c>
      <c r="F669" s="190"/>
      <c r="G669" s="130" t="s">
        <v>80</v>
      </c>
      <c r="H669" s="97">
        <v>5700400</v>
      </c>
      <c r="I669" s="103">
        <v>1736700</v>
      </c>
      <c r="J669" s="104">
        <v>3963700</v>
      </c>
      <c r="K669" s="119" t="str">
        <f t="shared" si="32"/>
        <v>00011010500000000000</v>
      </c>
      <c r="L669" s="107" t="s">
        <v>941</v>
      </c>
    </row>
    <row r="670" spans="1:12" ht="12.75">
      <c r="A670" s="100" t="s">
        <v>943</v>
      </c>
      <c r="B670" s="101" t="s">
        <v>16</v>
      </c>
      <c r="C670" s="102" t="s">
        <v>80</v>
      </c>
      <c r="D670" s="125" t="s">
        <v>939</v>
      </c>
      <c r="E670" s="189" t="s">
        <v>945</v>
      </c>
      <c r="F670" s="190"/>
      <c r="G670" s="130" t="s">
        <v>80</v>
      </c>
      <c r="H670" s="97">
        <v>500000</v>
      </c>
      <c r="I670" s="103">
        <v>500000</v>
      </c>
      <c r="J670" s="104">
        <v>0</v>
      </c>
      <c r="K670" s="119" t="str">
        <f t="shared" si="32"/>
        <v>00011010500020510000</v>
      </c>
      <c r="L670" s="107" t="s">
        <v>944</v>
      </c>
    </row>
    <row r="671" spans="1:12" s="85" customFormat="1" ht="12.75">
      <c r="A671" s="80" t="s">
        <v>491</v>
      </c>
      <c r="B671" s="79" t="s">
        <v>16</v>
      </c>
      <c r="C671" s="122" t="s">
        <v>80</v>
      </c>
      <c r="D671" s="126" t="s">
        <v>939</v>
      </c>
      <c r="E671" s="162" t="s">
        <v>945</v>
      </c>
      <c r="F671" s="191"/>
      <c r="G671" s="123" t="s">
        <v>492</v>
      </c>
      <c r="H671" s="81">
        <v>500000</v>
      </c>
      <c r="I671" s="82">
        <v>500000</v>
      </c>
      <c r="J671" s="83">
        <f>IF(IF(H671="",0,H671)=0,0,(IF(H671&gt;0,IF(I671&gt;H671,0,H671-I671),IF(I671&gt;H671,H671-I671,0))))</f>
        <v>0</v>
      </c>
      <c r="K671" s="119" t="str">
        <f aca="true" t="shared" si="35" ref="K671:K698">C671&amp;D671&amp;E671&amp;F671&amp;G671</f>
        <v>00011010500020510622</v>
      </c>
      <c r="L671" s="84" t="str">
        <f>C671&amp;D671&amp;E671&amp;F671&amp;G671</f>
        <v>00011010500020510622</v>
      </c>
    </row>
    <row r="672" spans="1:12" ht="56.25">
      <c r="A672" s="100" t="s">
        <v>946</v>
      </c>
      <c r="B672" s="101" t="s">
        <v>16</v>
      </c>
      <c r="C672" s="102" t="s">
        <v>80</v>
      </c>
      <c r="D672" s="125" t="s">
        <v>939</v>
      </c>
      <c r="E672" s="189" t="s">
        <v>948</v>
      </c>
      <c r="F672" s="190"/>
      <c r="G672" s="130" t="s">
        <v>80</v>
      </c>
      <c r="H672" s="97">
        <v>253000</v>
      </c>
      <c r="I672" s="103">
        <v>12200</v>
      </c>
      <c r="J672" s="104">
        <v>240800</v>
      </c>
      <c r="K672" s="119" t="str">
        <f t="shared" si="35"/>
        <v>00011010500024020000</v>
      </c>
      <c r="L672" s="107" t="s">
        <v>947</v>
      </c>
    </row>
    <row r="673" spans="1:12" s="85" customFormat="1" ht="12.75">
      <c r="A673" s="80" t="s">
        <v>178</v>
      </c>
      <c r="B673" s="79" t="s">
        <v>16</v>
      </c>
      <c r="C673" s="122" t="s">
        <v>80</v>
      </c>
      <c r="D673" s="126" t="s">
        <v>939</v>
      </c>
      <c r="E673" s="162" t="s">
        <v>948</v>
      </c>
      <c r="F673" s="191"/>
      <c r="G673" s="123" t="s">
        <v>179</v>
      </c>
      <c r="H673" s="81">
        <v>248000</v>
      </c>
      <c r="I673" s="82">
        <v>12200</v>
      </c>
      <c r="J673" s="83">
        <f>IF(IF(H673="",0,H673)=0,0,(IF(H673&gt;0,IF(I673&gt;H673,0,H673-I673),IF(I673&gt;H673,H673-I673,0))))</f>
        <v>235800</v>
      </c>
      <c r="K673" s="119" t="str">
        <f t="shared" si="35"/>
        <v>00011010500024020244</v>
      </c>
      <c r="L673" s="84" t="str">
        <f>C673&amp;D673&amp;E673&amp;F673&amp;G673</f>
        <v>00011010500024020244</v>
      </c>
    </row>
    <row r="674" spans="1:12" s="85" customFormat="1" ht="12.75">
      <c r="A674" s="80" t="s">
        <v>198</v>
      </c>
      <c r="B674" s="79" t="s">
        <v>16</v>
      </c>
      <c r="C674" s="122" t="s">
        <v>80</v>
      </c>
      <c r="D674" s="126" t="s">
        <v>939</v>
      </c>
      <c r="E674" s="162" t="s">
        <v>948</v>
      </c>
      <c r="F674" s="191"/>
      <c r="G674" s="123" t="s">
        <v>199</v>
      </c>
      <c r="H674" s="81">
        <v>5000</v>
      </c>
      <c r="I674" s="82">
        <v>0</v>
      </c>
      <c r="J674" s="83">
        <f>IF(IF(H674="",0,H674)=0,0,(IF(H674&gt;0,IF(I674&gt;H674,0,H674-I674),IF(I674&gt;H674,H674-I674,0))))</f>
        <v>5000</v>
      </c>
      <c r="K674" s="119" t="str">
        <f t="shared" si="35"/>
        <v>00011010500024020853</v>
      </c>
      <c r="L674" s="84" t="str">
        <f>C674&amp;D674&amp;E674&amp;F674&amp;G674</f>
        <v>00011010500024020853</v>
      </c>
    </row>
    <row r="675" spans="1:12" ht="33.75">
      <c r="A675" s="100" t="s">
        <v>949</v>
      </c>
      <c r="B675" s="101" t="s">
        <v>16</v>
      </c>
      <c r="C675" s="102" t="s">
        <v>80</v>
      </c>
      <c r="D675" s="125" t="s">
        <v>939</v>
      </c>
      <c r="E675" s="189" t="s">
        <v>951</v>
      </c>
      <c r="F675" s="190"/>
      <c r="G675" s="130" t="s">
        <v>80</v>
      </c>
      <c r="H675" s="97">
        <v>10000</v>
      </c>
      <c r="I675" s="103">
        <v>0</v>
      </c>
      <c r="J675" s="104">
        <v>10000</v>
      </c>
      <c r="K675" s="119" t="str">
        <f t="shared" si="35"/>
        <v>00011010500024030000</v>
      </c>
      <c r="L675" s="107" t="s">
        <v>950</v>
      </c>
    </row>
    <row r="676" spans="1:12" s="85" customFormat="1" ht="12.75">
      <c r="A676" s="80" t="s">
        <v>178</v>
      </c>
      <c r="B676" s="79" t="s">
        <v>16</v>
      </c>
      <c r="C676" s="122" t="s">
        <v>80</v>
      </c>
      <c r="D676" s="126" t="s">
        <v>939</v>
      </c>
      <c r="E676" s="162" t="s">
        <v>951</v>
      </c>
      <c r="F676" s="191"/>
      <c r="G676" s="123" t="s">
        <v>179</v>
      </c>
      <c r="H676" s="81">
        <v>10000</v>
      </c>
      <c r="I676" s="82">
        <v>0</v>
      </c>
      <c r="J676" s="83">
        <f>IF(IF(H676="",0,H676)=0,0,(IF(H676&gt;0,IF(I676&gt;H676,0,H676-I676),IF(I676&gt;H676,H676-I676,0))))</f>
        <v>10000</v>
      </c>
      <c r="K676" s="119" t="str">
        <f t="shared" si="35"/>
        <v>00011010500024030244</v>
      </c>
      <c r="L676" s="84" t="str">
        <f>C676&amp;D676&amp;E676&amp;F676&amp;G676</f>
        <v>00011010500024030244</v>
      </c>
    </row>
    <row r="677" spans="1:12" ht="45">
      <c r="A677" s="100" t="s">
        <v>952</v>
      </c>
      <c r="B677" s="101" t="s">
        <v>16</v>
      </c>
      <c r="C677" s="102" t="s">
        <v>80</v>
      </c>
      <c r="D677" s="125" t="s">
        <v>939</v>
      </c>
      <c r="E677" s="189" t="s">
        <v>954</v>
      </c>
      <c r="F677" s="190"/>
      <c r="G677" s="130" t="s">
        <v>80</v>
      </c>
      <c r="H677" s="97">
        <v>4897400</v>
      </c>
      <c r="I677" s="103">
        <v>1224500</v>
      </c>
      <c r="J677" s="104">
        <v>3672900</v>
      </c>
      <c r="K677" s="119" t="str">
        <f t="shared" si="35"/>
        <v>00011010500024040000</v>
      </c>
      <c r="L677" s="107" t="s">
        <v>953</v>
      </c>
    </row>
    <row r="678" spans="1:12" s="85" customFormat="1" ht="45">
      <c r="A678" s="80" t="s">
        <v>478</v>
      </c>
      <c r="B678" s="79" t="s">
        <v>16</v>
      </c>
      <c r="C678" s="122" t="s">
        <v>80</v>
      </c>
      <c r="D678" s="126" t="s">
        <v>939</v>
      </c>
      <c r="E678" s="162" t="s">
        <v>954</v>
      </c>
      <c r="F678" s="191"/>
      <c r="G678" s="123" t="s">
        <v>479</v>
      </c>
      <c r="H678" s="81">
        <v>4897400</v>
      </c>
      <c r="I678" s="82">
        <v>1224500</v>
      </c>
      <c r="J678" s="83">
        <f>IF(IF(H678="",0,H678)=0,0,(IF(H678&gt;0,IF(I678&gt;H678,0,H678-I678),IF(I678&gt;H678,H678-I678,0))))</f>
        <v>3672900</v>
      </c>
      <c r="K678" s="119" t="str">
        <f t="shared" si="35"/>
        <v>00011010500024040621</v>
      </c>
      <c r="L678" s="84" t="str">
        <f>C678&amp;D678&amp;E678&amp;F678&amp;G678</f>
        <v>00011010500024040621</v>
      </c>
    </row>
    <row r="679" spans="1:12" ht="33.75">
      <c r="A679" s="100" t="s">
        <v>955</v>
      </c>
      <c r="B679" s="101" t="s">
        <v>16</v>
      </c>
      <c r="C679" s="102" t="s">
        <v>80</v>
      </c>
      <c r="D679" s="125" t="s">
        <v>939</v>
      </c>
      <c r="E679" s="189" t="s">
        <v>957</v>
      </c>
      <c r="F679" s="190"/>
      <c r="G679" s="130" t="s">
        <v>80</v>
      </c>
      <c r="H679" s="97">
        <v>40000</v>
      </c>
      <c r="I679" s="103">
        <v>0</v>
      </c>
      <c r="J679" s="104">
        <v>40000</v>
      </c>
      <c r="K679" s="119" t="str">
        <f t="shared" si="35"/>
        <v>00011010500024060000</v>
      </c>
      <c r="L679" s="107" t="s">
        <v>956</v>
      </c>
    </row>
    <row r="680" spans="1:12" s="85" customFormat="1" ht="12.75">
      <c r="A680" s="80" t="s">
        <v>178</v>
      </c>
      <c r="B680" s="79" t="s">
        <v>16</v>
      </c>
      <c r="C680" s="122" t="s">
        <v>80</v>
      </c>
      <c r="D680" s="126" t="s">
        <v>939</v>
      </c>
      <c r="E680" s="162" t="s">
        <v>957</v>
      </c>
      <c r="F680" s="191"/>
      <c r="G680" s="123" t="s">
        <v>179</v>
      </c>
      <c r="H680" s="81">
        <v>40000</v>
      </c>
      <c r="I680" s="82">
        <v>0</v>
      </c>
      <c r="J680" s="83">
        <f>IF(IF(H680="",0,H680)=0,0,(IF(H680&gt;0,IF(I680&gt;H680,0,H680-I680),IF(I680&gt;H680,H680-I680,0))))</f>
        <v>40000</v>
      </c>
      <c r="K680" s="119" t="str">
        <f t="shared" si="35"/>
        <v>00011010500024060244</v>
      </c>
      <c r="L680" s="84" t="str">
        <f>C680&amp;D680&amp;E680&amp;F680&amp;G680</f>
        <v>00011010500024060244</v>
      </c>
    </row>
    <row r="681" spans="1:12" ht="22.5">
      <c r="A681" s="100" t="s">
        <v>180</v>
      </c>
      <c r="B681" s="101" t="s">
        <v>16</v>
      </c>
      <c r="C681" s="102" t="s">
        <v>80</v>
      </c>
      <c r="D681" s="125" t="s">
        <v>939</v>
      </c>
      <c r="E681" s="189" t="s">
        <v>182</v>
      </c>
      <c r="F681" s="190"/>
      <c r="G681" s="130" t="s">
        <v>80</v>
      </c>
      <c r="H681" s="97">
        <v>1904500</v>
      </c>
      <c r="I681" s="103">
        <v>931045.89</v>
      </c>
      <c r="J681" s="104">
        <v>973454.11</v>
      </c>
      <c r="K681" s="119" t="str">
        <f t="shared" si="35"/>
        <v>00011019300000000000</v>
      </c>
      <c r="L681" s="107" t="s">
        <v>958</v>
      </c>
    </row>
    <row r="682" spans="1:12" ht="33.75">
      <c r="A682" s="100" t="s">
        <v>312</v>
      </c>
      <c r="B682" s="101" t="s">
        <v>16</v>
      </c>
      <c r="C682" s="102" t="s">
        <v>80</v>
      </c>
      <c r="D682" s="125" t="s">
        <v>939</v>
      </c>
      <c r="E682" s="189" t="s">
        <v>314</v>
      </c>
      <c r="F682" s="190"/>
      <c r="G682" s="130" t="s">
        <v>80</v>
      </c>
      <c r="H682" s="97">
        <v>1350000</v>
      </c>
      <c r="I682" s="103">
        <v>652275.07</v>
      </c>
      <c r="J682" s="104">
        <v>697724.93</v>
      </c>
      <c r="K682" s="119" t="str">
        <f t="shared" si="35"/>
        <v>00011019300072300000</v>
      </c>
      <c r="L682" s="107" t="s">
        <v>959</v>
      </c>
    </row>
    <row r="683" spans="1:12" s="85" customFormat="1" ht="12.75">
      <c r="A683" s="80" t="s">
        <v>491</v>
      </c>
      <c r="B683" s="79" t="s">
        <v>16</v>
      </c>
      <c r="C683" s="122" t="s">
        <v>80</v>
      </c>
      <c r="D683" s="126" t="s">
        <v>939</v>
      </c>
      <c r="E683" s="162" t="s">
        <v>314</v>
      </c>
      <c r="F683" s="191"/>
      <c r="G683" s="123" t="s">
        <v>492</v>
      </c>
      <c r="H683" s="81">
        <v>1350000</v>
      </c>
      <c r="I683" s="82">
        <v>652275.07</v>
      </c>
      <c r="J683" s="83">
        <f>IF(IF(H683="",0,H683)=0,0,(IF(H683&gt;0,IF(I683&gt;H683,0,H683-I683),IF(I683&gt;H683,H683-I683,0))))</f>
        <v>697724.93</v>
      </c>
      <c r="K683" s="119" t="str">
        <f t="shared" si="35"/>
        <v>00011019300072300622</v>
      </c>
      <c r="L683" s="84" t="str">
        <f>C683&amp;D683&amp;E683&amp;F683&amp;G683</f>
        <v>00011019300072300622</v>
      </c>
    </row>
    <row r="684" spans="1:12" ht="33.75">
      <c r="A684" s="100" t="s">
        <v>312</v>
      </c>
      <c r="B684" s="101" t="s">
        <v>16</v>
      </c>
      <c r="C684" s="102" t="s">
        <v>80</v>
      </c>
      <c r="D684" s="125" t="s">
        <v>939</v>
      </c>
      <c r="E684" s="189" t="s">
        <v>316</v>
      </c>
      <c r="F684" s="190"/>
      <c r="G684" s="130" t="s">
        <v>80</v>
      </c>
      <c r="H684" s="97">
        <v>337500</v>
      </c>
      <c r="I684" s="103">
        <v>208770.82</v>
      </c>
      <c r="J684" s="104">
        <v>128729.18</v>
      </c>
      <c r="K684" s="119" t="str">
        <f t="shared" si="35"/>
        <v>000110193000S2300000</v>
      </c>
      <c r="L684" s="107" t="s">
        <v>960</v>
      </c>
    </row>
    <row r="685" spans="1:12" s="85" customFormat="1" ht="45">
      <c r="A685" s="80" t="s">
        <v>478</v>
      </c>
      <c r="B685" s="79" t="s">
        <v>16</v>
      </c>
      <c r="C685" s="122" t="s">
        <v>80</v>
      </c>
      <c r="D685" s="126" t="s">
        <v>939</v>
      </c>
      <c r="E685" s="162" t="s">
        <v>316</v>
      </c>
      <c r="F685" s="191"/>
      <c r="G685" s="123" t="s">
        <v>479</v>
      </c>
      <c r="H685" s="81">
        <v>337500</v>
      </c>
      <c r="I685" s="82">
        <v>208770.82</v>
      </c>
      <c r="J685" s="83">
        <f>IF(IF(H685="",0,H685)=0,0,(IF(H685&gt;0,IF(I685&gt;H685,0,H685-I685),IF(I685&gt;H685,H685-I685,0))))</f>
        <v>128729.18</v>
      </c>
      <c r="K685" s="119" t="str">
        <f t="shared" si="35"/>
        <v>000110193000S2300621</v>
      </c>
      <c r="L685" s="84" t="str">
        <f>C685&amp;D685&amp;E685&amp;F685&amp;G685</f>
        <v>000110193000S2300621</v>
      </c>
    </row>
    <row r="686" spans="1:12" ht="12.75">
      <c r="A686" s="100" t="s">
        <v>276</v>
      </c>
      <c r="B686" s="101" t="s">
        <v>16</v>
      </c>
      <c r="C686" s="102" t="s">
        <v>80</v>
      </c>
      <c r="D686" s="125" t="s">
        <v>939</v>
      </c>
      <c r="E686" s="189" t="s">
        <v>278</v>
      </c>
      <c r="F686" s="190"/>
      <c r="G686" s="130" t="s">
        <v>80</v>
      </c>
      <c r="H686" s="97">
        <v>217000</v>
      </c>
      <c r="I686" s="103">
        <v>70000</v>
      </c>
      <c r="J686" s="104">
        <v>147000</v>
      </c>
      <c r="K686" s="119" t="str">
        <f t="shared" si="35"/>
        <v>00011019390099990000</v>
      </c>
      <c r="L686" s="107" t="s">
        <v>961</v>
      </c>
    </row>
    <row r="687" spans="1:12" s="85" customFormat="1" ht="12.75">
      <c r="A687" s="80" t="s">
        <v>178</v>
      </c>
      <c r="B687" s="79" t="s">
        <v>16</v>
      </c>
      <c r="C687" s="122" t="s">
        <v>80</v>
      </c>
      <c r="D687" s="126" t="s">
        <v>939</v>
      </c>
      <c r="E687" s="162" t="s">
        <v>278</v>
      </c>
      <c r="F687" s="191"/>
      <c r="G687" s="123" t="s">
        <v>179</v>
      </c>
      <c r="H687" s="81">
        <v>187000</v>
      </c>
      <c r="I687" s="82">
        <v>45500</v>
      </c>
      <c r="J687" s="83">
        <f>IF(IF(H687="",0,H687)=0,0,(IF(H687&gt;0,IF(I687&gt;H687,0,H687-I687),IF(I687&gt;H687,H687-I687,0))))</f>
        <v>141500</v>
      </c>
      <c r="K687" s="119" t="str">
        <f t="shared" si="35"/>
        <v>00011019390099990244</v>
      </c>
      <c r="L687" s="84" t="str">
        <f>C687&amp;D687&amp;E687&amp;F687&amp;G687</f>
        <v>00011019390099990244</v>
      </c>
    </row>
    <row r="688" spans="1:12" s="85" customFormat="1" ht="12.75">
      <c r="A688" s="80" t="s">
        <v>198</v>
      </c>
      <c r="B688" s="79" t="s">
        <v>16</v>
      </c>
      <c r="C688" s="122" t="s">
        <v>80</v>
      </c>
      <c r="D688" s="126" t="s">
        <v>939</v>
      </c>
      <c r="E688" s="162" t="s">
        <v>278</v>
      </c>
      <c r="F688" s="191"/>
      <c r="G688" s="123" t="s">
        <v>199</v>
      </c>
      <c r="H688" s="81">
        <v>30000</v>
      </c>
      <c r="I688" s="82">
        <v>24500</v>
      </c>
      <c r="J688" s="83">
        <f>IF(IF(H688="",0,H688)=0,0,(IF(H688&gt;0,IF(I688&gt;H688,0,H688-I688),IF(I688&gt;H688,H688-I688,0))))</f>
        <v>5500</v>
      </c>
      <c r="K688" s="119" t="str">
        <f t="shared" si="35"/>
        <v>00011019390099990853</v>
      </c>
      <c r="L688" s="84" t="str">
        <f>C688&amp;D688&amp;E688&amp;F688&amp;G688</f>
        <v>00011019390099990853</v>
      </c>
    </row>
    <row r="689" spans="1:12" ht="22.5">
      <c r="A689" s="100" t="s">
        <v>962</v>
      </c>
      <c r="B689" s="101" t="s">
        <v>16</v>
      </c>
      <c r="C689" s="102" t="s">
        <v>80</v>
      </c>
      <c r="D689" s="125" t="s">
        <v>964</v>
      </c>
      <c r="E689" s="189" t="s">
        <v>149</v>
      </c>
      <c r="F689" s="190"/>
      <c r="G689" s="130" t="s">
        <v>80</v>
      </c>
      <c r="H689" s="97">
        <v>20000000</v>
      </c>
      <c r="I689" s="103">
        <v>4296511.33</v>
      </c>
      <c r="J689" s="104">
        <v>15703488.67</v>
      </c>
      <c r="K689" s="119" t="str">
        <f t="shared" si="35"/>
        <v>00013000000000000000</v>
      </c>
      <c r="L689" s="107" t="s">
        <v>963</v>
      </c>
    </row>
    <row r="690" spans="1:12" ht="22.5">
      <c r="A690" s="100" t="s">
        <v>965</v>
      </c>
      <c r="B690" s="101" t="s">
        <v>16</v>
      </c>
      <c r="C690" s="102" t="s">
        <v>80</v>
      </c>
      <c r="D690" s="125" t="s">
        <v>967</v>
      </c>
      <c r="E690" s="189" t="s">
        <v>149</v>
      </c>
      <c r="F690" s="190"/>
      <c r="G690" s="130" t="s">
        <v>80</v>
      </c>
      <c r="H690" s="97">
        <v>20000000</v>
      </c>
      <c r="I690" s="103">
        <v>4296511.33</v>
      </c>
      <c r="J690" s="104">
        <v>15703488.67</v>
      </c>
      <c r="K690" s="119" t="str">
        <f t="shared" si="35"/>
        <v>00013010000000000000</v>
      </c>
      <c r="L690" s="107" t="s">
        <v>966</v>
      </c>
    </row>
    <row r="691" spans="1:12" ht="12.75">
      <c r="A691" s="100" t="s">
        <v>968</v>
      </c>
      <c r="B691" s="101" t="s">
        <v>16</v>
      </c>
      <c r="C691" s="102" t="s">
        <v>80</v>
      </c>
      <c r="D691" s="125" t="s">
        <v>967</v>
      </c>
      <c r="E691" s="189" t="s">
        <v>970</v>
      </c>
      <c r="F691" s="190"/>
      <c r="G691" s="130" t="s">
        <v>80</v>
      </c>
      <c r="H691" s="97">
        <v>20000000</v>
      </c>
      <c r="I691" s="103">
        <v>4296511.33</v>
      </c>
      <c r="J691" s="104">
        <v>15703488.67</v>
      </c>
      <c r="K691" s="119" t="str">
        <f t="shared" si="35"/>
        <v>00013019900000000000</v>
      </c>
      <c r="L691" s="107" t="s">
        <v>969</v>
      </c>
    </row>
    <row r="692" spans="1:12" ht="12.75">
      <c r="A692" s="100" t="s">
        <v>971</v>
      </c>
      <c r="B692" s="101" t="s">
        <v>16</v>
      </c>
      <c r="C692" s="102" t="s">
        <v>80</v>
      </c>
      <c r="D692" s="125" t="s">
        <v>967</v>
      </c>
      <c r="E692" s="189" t="s">
        <v>973</v>
      </c>
      <c r="F692" s="190"/>
      <c r="G692" s="130" t="s">
        <v>80</v>
      </c>
      <c r="H692" s="97">
        <v>20000000</v>
      </c>
      <c r="I692" s="103">
        <v>4296511.33</v>
      </c>
      <c r="J692" s="104">
        <v>15703488.67</v>
      </c>
      <c r="K692" s="119" t="str">
        <f t="shared" si="35"/>
        <v>00013019900000090000</v>
      </c>
      <c r="L692" s="107" t="s">
        <v>972</v>
      </c>
    </row>
    <row r="693" spans="1:12" s="85" customFormat="1" ht="12.75">
      <c r="A693" s="80" t="s">
        <v>974</v>
      </c>
      <c r="B693" s="79" t="s">
        <v>16</v>
      </c>
      <c r="C693" s="122" t="s">
        <v>80</v>
      </c>
      <c r="D693" s="126" t="s">
        <v>967</v>
      </c>
      <c r="E693" s="162" t="s">
        <v>973</v>
      </c>
      <c r="F693" s="191"/>
      <c r="G693" s="123" t="s">
        <v>975</v>
      </c>
      <c r="H693" s="81">
        <v>20000000</v>
      </c>
      <c r="I693" s="82">
        <v>4296511.33</v>
      </c>
      <c r="J693" s="83">
        <f>IF(IF(H693="",0,H693)=0,0,(IF(H693&gt;0,IF(I693&gt;H693,0,H693-I693),IF(I693&gt;H693,H693-I693,0))))</f>
        <v>15703488.67</v>
      </c>
      <c r="K693" s="119" t="str">
        <f t="shared" si="35"/>
        <v>00013019900000090730</v>
      </c>
      <c r="L693" s="84" t="str">
        <f>C693&amp;D693&amp;E693&amp;F693&amp;G693</f>
        <v>00013019900000090730</v>
      </c>
    </row>
    <row r="694" spans="1:12" ht="33.75">
      <c r="A694" s="100" t="s">
        <v>976</v>
      </c>
      <c r="B694" s="101" t="s">
        <v>16</v>
      </c>
      <c r="C694" s="102" t="s">
        <v>80</v>
      </c>
      <c r="D694" s="125" t="s">
        <v>978</v>
      </c>
      <c r="E694" s="189" t="s">
        <v>149</v>
      </c>
      <c r="F694" s="190"/>
      <c r="G694" s="130" t="s">
        <v>80</v>
      </c>
      <c r="H694" s="97">
        <v>43045100</v>
      </c>
      <c r="I694" s="103">
        <v>8609000</v>
      </c>
      <c r="J694" s="104">
        <v>34436100</v>
      </c>
      <c r="K694" s="119" t="str">
        <f t="shared" si="35"/>
        <v>00014000000000000000</v>
      </c>
      <c r="L694" s="107" t="s">
        <v>977</v>
      </c>
    </row>
    <row r="695" spans="1:12" ht="33.75">
      <c r="A695" s="100" t="s">
        <v>979</v>
      </c>
      <c r="B695" s="101" t="s">
        <v>16</v>
      </c>
      <c r="C695" s="102" t="s">
        <v>80</v>
      </c>
      <c r="D695" s="125" t="s">
        <v>981</v>
      </c>
      <c r="E695" s="189" t="s">
        <v>149</v>
      </c>
      <c r="F695" s="190"/>
      <c r="G695" s="130" t="s">
        <v>80</v>
      </c>
      <c r="H695" s="97">
        <v>43045100</v>
      </c>
      <c r="I695" s="103">
        <v>8609000</v>
      </c>
      <c r="J695" s="104">
        <v>34436100</v>
      </c>
      <c r="K695" s="119" t="str">
        <f t="shared" si="35"/>
        <v>00014010000000000000</v>
      </c>
      <c r="L695" s="107" t="s">
        <v>980</v>
      </c>
    </row>
    <row r="696" spans="1:12" ht="22.5">
      <c r="A696" s="100" t="s">
        <v>180</v>
      </c>
      <c r="B696" s="101" t="s">
        <v>16</v>
      </c>
      <c r="C696" s="102" t="s">
        <v>80</v>
      </c>
      <c r="D696" s="125" t="s">
        <v>981</v>
      </c>
      <c r="E696" s="189" t="s">
        <v>182</v>
      </c>
      <c r="F696" s="190"/>
      <c r="G696" s="130" t="s">
        <v>80</v>
      </c>
      <c r="H696" s="97">
        <v>43045100</v>
      </c>
      <c r="I696" s="103">
        <v>8609000</v>
      </c>
      <c r="J696" s="104">
        <v>34436100</v>
      </c>
      <c r="K696" s="119" t="str">
        <f t="shared" si="35"/>
        <v>00014019300000000000</v>
      </c>
      <c r="L696" s="107" t="s">
        <v>982</v>
      </c>
    </row>
    <row r="697" spans="1:12" ht="22.5">
      <c r="A697" s="100" t="s">
        <v>983</v>
      </c>
      <c r="B697" s="101" t="s">
        <v>16</v>
      </c>
      <c r="C697" s="102" t="s">
        <v>80</v>
      </c>
      <c r="D697" s="125" t="s">
        <v>981</v>
      </c>
      <c r="E697" s="189" t="s">
        <v>985</v>
      </c>
      <c r="F697" s="190"/>
      <c r="G697" s="130" t="s">
        <v>80</v>
      </c>
      <c r="H697" s="97">
        <v>43045100</v>
      </c>
      <c r="I697" s="103">
        <v>8609000</v>
      </c>
      <c r="J697" s="104">
        <v>34436100</v>
      </c>
      <c r="K697" s="119" t="str">
        <f t="shared" si="35"/>
        <v>00014019300070100000</v>
      </c>
      <c r="L697" s="107" t="s">
        <v>984</v>
      </c>
    </row>
    <row r="698" spans="1:12" s="85" customFormat="1" ht="12.75">
      <c r="A698" s="80" t="s">
        <v>986</v>
      </c>
      <c r="B698" s="79" t="s">
        <v>16</v>
      </c>
      <c r="C698" s="122" t="s">
        <v>80</v>
      </c>
      <c r="D698" s="126" t="s">
        <v>981</v>
      </c>
      <c r="E698" s="162" t="s">
        <v>985</v>
      </c>
      <c r="F698" s="191"/>
      <c r="G698" s="123" t="s">
        <v>987</v>
      </c>
      <c r="H698" s="81">
        <v>43045100</v>
      </c>
      <c r="I698" s="82">
        <v>8609000</v>
      </c>
      <c r="J698" s="83">
        <f>IF(IF(H698="",0,H698)=0,0,(IF(H698&gt;0,IF(I698&gt;H698,0,H698-I698),IF(I698&gt;H698,H698-I698,0))))</f>
        <v>34436100</v>
      </c>
      <c r="K698" s="119" t="str">
        <f t="shared" si="35"/>
        <v>00014019300070100511</v>
      </c>
      <c r="L698" s="84" t="str">
        <f>C698&amp;D698&amp;E698&amp;F698&amp;G698</f>
        <v>00014019300070100511</v>
      </c>
    </row>
    <row r="699" spans="1:11" ht="5.25" customHeight="1" hidden="1" thickBot="1">
      <c r="A699" s="18"/>
      <c r="B699" s="30"/>
      <c r="C699" s="31"/>
      <c r="D699" s="31"/>
      <c r="E699" s="31"/>
      <c r="F699" s="31"/>
      <c r="G699" s="31"/>
      <c r="H699" s="47"/>
      <c r="I699" s="48"/>
      <c r="J699" s="53"/>
      <c r="K699" s="116"/>
    </row>
    <row r="700" spans="1:11" ht="13.5" thickBot="1">
      <c r="A700" s="26"/>
      <c r="B700" s="26"/>
      <c r="C700" s="22"/>
      <c r="D700" s="22"/>
      <c r="E700" s="22"/>
      <c r="F700" s="22"/>
      <c r="G700" s="22"/>
      <c r="H700" s="46"/>
      <c r="I700" s="46"/>
      <c r="J700" s="46"/>
      <c r="K700" s="46"/>
    </row>
    <row r="701" spans="1:10" ht="28.5" customHeight="1" thickBot="1">
      <c r="A701" s="41" t="s">
        <v>27</v>
      </c>
      <c r="B701" s="42">
        <v>450</v>
      </c>
      <c r="C701" s="211" t="s">
        <v>26</v>
      </c>
      <c r="D701" s="212"/>
      <c r="E701" s="212"/>
      <c r="F701" s="212"/>
      <c r="G701" s="213"/>
      <c r="H701" s="54">
        <f>0-H709</f>
        <v>-37022916</v>
      </c>
      <c r="I701" s="54">
        <f>I15-I163</f>
        <v>46089214.18</v>
      </c>
      <c r="J701" s="93" t="s">
        <v>26</v>
      </c>
    </row>
    <row r="702" spans="1:10" ht="12.75">
      <c r="A702" s="26"/>
      <c r="B702" s="29"/>
      <c r="C702" s="22"/>
      <c r="D702" s="22"/>
      <c r="E702" s="22"/>
      <c r="F702" s="22"/>
      <c r="G702" s="22"/>
      <c r="H702" s="151"/>
      <c r="I702" s="151"/>
      <c r="J702" s="22"/>
    </row>
    <row r="703" spans="1:11" ht="15">
      <c r="A703" s="198" t="s">
        <v>40</v>
      </c>
      <c r="B703" s="198"/>
      <c r="C703" s="198"/>
      <c r="D703" s="198"/>
      <c r="E703" s="198"/>
      <c r="F703" s="198"/>
      <c r="G703" s="198"/>
      <c r="H703" s="198"/>
      <c r="I703" s="198"/>
      <c r="J703" s="198"/>
      <c r="K703" s="113"/>
    </row>
    <row r="704" spans="1:11" ht="12.75">
      <c r="A704" s="8"/>
      <c r="B704" s="25"/>
      <c r="C704" s="9"/>
      <c r="D704" s="9"/>
      <c r="E704" s="9"/>
      <c r="F704" s="9"/>
      <c r="G704" s="9"/>
      <c r="H704" s="10"/>
      <c r="I704" s="10"/>
      <c r="J704" s="40" t="s">
        <v>36</v>
      </c>
      <c r="K704" s="40"/>
    </row>
    <row r="705" spans="1:11" ht="16.5" customHeight="1">
      <c r="A705" s="174" t="s">
        <v>47</v>
      </c>
      <c r="B705" s="174" t="s">
        <v>48</v>
      </c>
      <c r="C705" s="180" t="s">
        <v>53</v>
      </c>
      <c r="D705" s="181"/>
      <c r="E705" s="181"/>
      <c r="F705" s="181"/>
      <c r="G705" s="182"/>
      <c r="H705" s="174" t="s">
        <v>50</v>
      </c>
      <c r="I705" s="174" t="s">
        <v>32</v>
      </c>
      <c r="J705" s="174" t="s">
        <v>51</v>
      </c>
      <c r="K705" s="114"/>
    </row>
    <row r="706" spans="1:11" ht="16.5" customHeight="1">
      <c r="A706" s="175"/>
      <c r="B706" s="175"/>
      <c r="C706" s="183"/>
      <c r="D706" s="184"/>
      <c r="E706" s="184"/>
      <c r="F706" s="184"/>
      <c r="G706" s="185"/>
      <c r="H706" s="175"/>
      <c r="I706" s="175"/>
      <c r="J706" s="175"/>
      <c r="K706" s="114"/>
    </row>
    <row r="707" spans="1:11" ht="16.5" customHeight="1">
      <c r="A707" s="176"/>
      <c r="B707" s="176"/>
      <c r="C707" s="186"/>
      <c r="D707" s="187"/>
      <c r="E707" s="187"/>
      <c r="F707" s="187"/>
      <c r="G707" s="188"/>
      <c r="H707" s="176"/>
      <c r="I707" s="176"/>
      <c r="J707" s="176"/>
      <c r="K707" s="114"/>
    </row>
    <row r="708" spans="1:11" ht="13.5" thickBot="1">
      <c r="A708" s="70">
        <v>1</v>
      </c>
      <c r="B708" s="12">
        <v>2</v>
      </c>
      <c r="C708" s="195">
        <v>3</v>
      </c>
      <c r="D708" s="196"/>
      <c r="E708" s="196"/>
      <c r="F708" s="196"/>
      <c r="G708" s="197"/>
      <c r="H708" s="13" t="s">
        <v>11</v>
      </c>
      <c r="I708" s="13" t="s">
        <v>34</v>
      </c>
      <c r="J708" s="13" t="s">
        <v>35</v>
      </c>
      <c r="K708" s="115"/>
    </row>
    <row r="709" spans="1:10" ht="12.75" customHeight="1">
      <c r="A709" s="74" t="s">
        <v>41</v>
      </c>
      <c r="B709" s="38" t="s">
        <v>17</v>
      </c>
      <c r="C709" s="177" t="s">
        <v>26</v>
      </c>
      <c r="D709" s="178"/>
      <c r="E709" s="178"/>
      <c r="F709" s="178"/>
      <c r="G709" s="179"/>
      <c r="H709" s="66">
        <f>H711+H731+H736</f>
        <v>37022916</v>
      </c>
      <c r="I709" s="66">
        <f>I711+I731+I736</f>
        <v>-46089214.18</v>
      </c>
      <c r="J709" s="129">
        <f>J711+J731+J736</f>
        <v>83112138.87</v>
      </c>
    </row>
    <row r="710" spans="1:10" ht="12.75" customHeight="1">
      <c r="A710" s="75" t="s">
        <v>20</v>
      </c>
      <c r="B710" s="39"/>
      <c r="C710" s="205"/>
      <c r="D710" s="206"/>
      <c r="E710" s="206"/>
      <c r="F710" s="206"/>
      <c r="G710" s="207"/>
      <c r="H710" s="43"/>
      <c r="I710" s="44"/>
      <c r="J710" s="45"/>
    </row>
    <row r="711" spans="1:10" ht="12.75" customHeight="1">
      <c r="A711" s="74" t="s">
        <v>42</v>
      </c>
      <c r="B711" s="49" t="s">
        <v>21</v>
      </c>
      <c r="C711" s="208" t="s">
        <v>26</v>
      </c>
      <c r="D711" s="209"/>
      <c r="E711" s="209"/>
      <c r="F711" s="209"/>
      <c r="G711" s="210"/>
      <c r="H711" s="52">
        <v>33017800</v>
      </c>
      <c r="I711" s="52">
        <v>-679591.31</v>
      </c>
      <c r="J711" s="90">
        <v>33697400</v>
      </c>
    </row>
    <row r="712" spans="1:10" ht="12.75" customHeight="1">
      <c r="A712" s="75" t="s">
        <v>19</v>
      </c>
      <c r="B712" s="50"/>
      <c r="C712" s="165"/>
      <c r="D712" s="166"/>
      <c r="E712" s="166"/>
      <c r="F712" s="166"/>
      <c r="G712" s="167"/>
      <c r="H712" s="62"/>
      <c r="I712" s="63"/>
      <c r="J712" s="64"/>
    </row>
    <row r="713" spans="1:12" ht="22.5">
      <c r="A713" s="100" t="s">
        <v>102</v>
      </c>
      <c r="B713" s="101" t="s">
        <v>21</v>
      </c>
      <c r="C713" s="108" t="s">
        <v>80</v>
      </c>
      <c r="D713" s="155" t="s">
        <v>103</v>
      </c>
      <c r="E713" s="156"/>
      <c r="F713" s="156"/>
      <c r="G713" s="157"/>
      <c r="H713" s="97">
        <v>33017800</v>
      </c>
      <c r="I713" s="103">
        <v>-679591.31</v>
      </c>
      <c r="J713" s="104">
        <v>33697400</v>
      </c>
      <c r="K713" s="116" t="str">
        <f aca="true" t="shared" si="36" ref="K713:K729">C713&amp;D713&amp;G713</f>
        <v>00001000000000000000</v>
      </c>
      <c r="L713" s="107" t="s">
        <v>104</v>
      </c>
    </row>
    <row r="714" spans="1:12" ht="22.5">
      <c r="A714" s="100" t="s">
        <v>105</v>
      </c>
      <c r="B714" s="101" t="s">
        <v>21</v>
      </c>
      <c r="C714" s="108" t="s">
        <v>80</v>
      </c>
      <c r="D714" s="155" t="s">
        <v>106</v>
      </c>
      <c r="E714" s="156"/>
      <c r="F714" s="156"/>
      <c r="G714" s="157"/>
      <c r="H714" s="97">
        <v>52500000</v>
      </c>
      <c r="I714" s="103">
        <v>0</v>
      </c>
      <c r="J714" s="104">
        <v>52500000</v>
      </c>
      <c r="K714" s="116" t="str">
        <f t="shared" si="36"/>
        <v>00001020000000000000</v>
      </c>
      <c r="L714" s="107" t="s">
        <v>107</v>
      </c>
    </row>
    <row r="715" spans="1:12" ht="22.5">
      <c r="A715" s="100" t="s">
        <v>108</v>
      </c>
      <c r="B715" s="101" t="s">
        <v>21</v>
      </c>
      <c r="C715" s="108" t="s">
        <v>80</v>
      </c>
      <c r="D715" s="155" t="s">
        <v>109</v>
      </c>
      <c r="E715" s="156"/>
      <c r="F715" s="156"/>
      <c r="G715" s="157"/>
      <c r="H715" s="97">
        <v>237200000</v>
      </c>
      <c r="I715" s="103">
        <v>0</v>
      </c>
      <c r="J715" s="104">
        <v>237200000</v>
      </c>
      <c r="K715" s="116" t="str">
        <f t="shared" si="36"/>
        <v>00001020000000000700</v>
      </c>
      <c r="L715" s="107" t="s">
        <v>110</v>
      </c>
    </row>
    <row r="716" spans="1:12" ht="22.5">
      <c r="A716" s="100" t="s">
        <v>111</v>
      </c>
      <c r="B716" s="101" t="s">
        <v>21</v>
      </c>
      <c r="C716" s="108" t="s">
        <v>80</v>
      </c>
      <c r="D716" s="155" t="s">
        <v>112</v>
      </c>
      <c r="E716" s="156"/>
      <c r="F716" s="156"/>
      <c r="G716" s="157"/>
      <c r="H716" s="97">
        <v>-184700000</v>
      </c>
      <c r="I716" s="103">
        <v>0</v>
      </c>
      <c r="J716" s="104">
        <v>-184700000</v>
      </c>
      <c r="K716" s="116" t="str">
        <f t="shared" si="36"/>
        <v>00001020000000000800</v>
      </c>
      <c r="L716" s="107" t="s">
        <v>113</v>
      </c>
    </row>
    <row r="717" spans="1:12" s="85" customFormat="1" ht="33.75">
      <c r="A717" s="78" t="s">
        <v>114</v>
      </c>
      <c r="B717" s="79" t="s">
        <v>21</v>
      </c>
      <c r="C717" s="122" t="s">
        <v>80</v>
      </c>
      <c r="D717" s="162" t="s">
        <v>115</v>
      </c>
      <c r="E717" s="163"/>
      <c r="F717" s="163"/>
      <c r="G717" s="152"/>
      <c r="H717" s="81">
        <v>237200000</v>
      </c>
      <c r="I717" s="82">
        <v>0</v>
      </c>
      <c r="J717" s="83">
        <f>IF(IF(H717="",0,H717)=0,0,(IF(H717&gt;0,IF(I717&gt;H717,0,H717-I717),IF(I717&gt;H717,H717-I717,0))))</f>
        <v>237200000</v>
      </c>
      <c r="K717" s="117" t="str">
        <f t="shared" si="36"/>
        <v>00001020000050000710</v>
      </c>
      <c r="L717" s="84" t="str">
        <f>C717&amp;D717&amp;G717</f>
        <v>00001020000050000710</v>
      </c>
    </row>
    <row r="718" spans="1:12" s="85" customFormat="1" ht="33.75">
      <c r="A718" s="78" t="s">
        <v>116</v>
      </c>
      <c r="B718" s="79" t="s">
        <v>21</v>
      </c>
      <c r="C718" s="122" t="s">
        <v>80</v>
      </c>
      <c r="D718" s="162" t="s">
        <v>117</v>
      </c>
      <c r="E718" s="163"/>
      <c r="F718" s="163"/>
      <c r="G718" s="152"/>
      <c r="H718" s="81">
        <v>-184700000</v>
      </c>
      <c r="I718" s="82">
        <v>0</v>
      </c>
      <c r="J718" s="83">
        <f>IF(IF(H718="",0,H718)=0,0,(IF(H718&gt;0,IF(I718&gt;H718,0,H718-I718),IF(I718&gt;H718,H718-I718,0))))</f>
        <v>-184700000</v>
      </c>
      <c r="K718" s="117" t="str">
        <f t="shared" si="36"/>
        <v>00001020000050000810</v>
      </c>
      <c r="L718" s="84" t="str">
        <f>C718&amp;D718&amp;G718</f>
        <v>00001020000050000810</v>
      </c>
    </row>
    <row r="719" spans="1:12" ht="22.5">
      <c r="A719" s="100" t="s">
        <v>118</v>
      </c>
      <c r="B719" s="101" t="s">
        <v>21</v>
      </c>
      <c r="C719" s="108" t="s">
        <v>80</v>
      </c>
      <c r="D719" s="155" t="s">
        <v>119</v>
      </c>
      <c r="E719" s="156"/>
      <c r="F719" s="156"/>
      <c r="G719" s="157"/>
      <c r="H719" s="97">
        <v>-19482200</v>
      </c>
      <c r="I719" s="103">
        <v>-679600</v>
      </c>
      <c r="J719" s="104">
        <v>-18802600</v>
      </c>
      <c r="K719" s="116" t="str">
        <f t="shared" si="36"/>
        <v>00001030000000000000</v>
      </c>
      <c r="L719" s="107" t="s">
        <v>120</v>
      </c>
    </row>
    <row r="720" spans="1:12" ht="33.75">
      <c r="A720" s="100" t="s">
        <v>121</v>
      </c>
      <c r="B720" s="101" t="s">
        <v>21</v>
      </c>
      <c r="C720" s="108" t="s">
        <v>80</v>
      </c>
      <c r="D720" s="155" t="s">
        <v>122</v>
      </c>
      <c r="E720" s="156"/>
      <c r="F720" s="156"/>
      <c r="G720" s="157"/>
      <c r="H720" s="97">
        <v>-19482200</v>
      </c>
      <c r="I720" s="103">
        <v>-679600</v>
      </c>
      <c r="J720" s="104">
        <v>-18802600</v>
      </c>
      <c r="K720" s="116" t="str">
        <f t="shared" si="36"/>
        <v>00001030100000000000</v>
      </c>
      <c r="L720" s="107" t="s">
        <v>123</v>
      </c>
    </row>
    <row r="721" spans="1:12" ht="33.75">
      <c r="A721" s="100" t="s">
        <v>124</v>
      </c>
      <c r="B721" s="101" t="s">
        <v>21</v>
      </c>
      <c r="C721" s="108" t="s">
        <v>80</v>
      </c>
      <c r="D721" s="155" t="s">
        <v>125</v>
      </c>
      <c r="E721" s="156"/>
      <c r="F721" s="156"/>
      <c r="G721" s="157"/>
      <c r="H721" s="97">
        <v>6124400</v>
      </c>
      <c r="I721" s="103">
        <v>6124400</v>
      </c>
      <c r="J721" s="104">
        <v>0</v>
      </c>
      <c r="K721" s="116" t="str">
        <f t="shared" si="36"/>
        <v>00001030100000000700</v>
      </c>
      <c r="L721" s="107" t="s">
        <v>126</v>
      </c>
    </row>
    <row r="722" spans="1:12" ht="33.75">
      <c r="A722" s="100" t="s">
        <v>127</v>
      </c>
      <c r="B722" s="101" t="s">
        <v>21</v>
      </c>
      <c r="C722" s="108" t="s">
        <v>80</v>
      </c>
      <c r="D722" s="155" t="s">
        <v>128</v>
      </c>
      <c r="E722" s="156"/>
      <c r="F722" s="156"/>
      <c r="G722" s="157"/>
      <c r="H722" s="97">
        <v>-25606600</v>
      </c>
      <c r="I722" s="103">
        <v>-6804000</v>
      </c>
      <c r="J722" s="104">
        <v>-18802600</v>
      </c>
      <c r="K722" s="116" t="str">
        <f t="shared" si="36"/>
        <v>00001030100000000800</v>
      </c>
      <c r="L722" s="107" t="s">
        <v>129</v>
      </c>
    </row>
    <row r="723" spans="1:12" s="85" customFormat="1" ht="33.75">
      <c r="A723" s="78" t="s">
        <v>130</v>
      </c>
      <c r="B723" s="79" t="s">
        <v>21</v>
      </c>
      <c r="C723" s="122" t="s">
        <v>80</v>
      </c>
      <c r="D723" s="162" t="s">
        <v>131</v>
      </c>
      <c r="E723" s="163"/>
      <c r="F723" s="163"/>
      <c r="G723" s="152"/>
      <c r="H723" s="81">
        <v>6124400</v>
      </c>
      <c r="I723" s="82">
        <v>6124400</v>
      </c>
      <c r="J723" s="83">
        <f>IF(IF(H723="",0,H723)=0,0,(IF(H723&gt;0,IF(I723&gt;H723,0,H723-I723),IF(I723&gt;H723,H723-I723,0))))</f>
        <v>0</v>
      </c>
      <c r="K723" s="117" t="str">
        <f t="shared" si="36"/>
        <v>00001030100050000710</v>
      </c>
      <c r="L723" s="84" t="str">
        <f>C723&amp;D723&amp;G723</f>
        <v>00001030100050000710</v>
      </c>
    </row>
    <row r="724" spans="1:12" s="85" customFormat="1" ht="33.75">
      <c r="A724" s="78" t="s">
        <v>132</v>
      </c>
      <c r="B724" s="79" t="s">
        <v>21</v>
      </c>
      <c r="C724" s="122" t="s">
        <v>80</v>
      </c>
      <c r="D724" s="162" t="s">
        <v>133</v>
      </c>
      <c r="E724" s="163"/>
      <c r="F724" s="163"/>
      <c r="G724" s="152"/>
      <c r="H724" s="81">
        <v>-25606600</v>
      </c>
      <c r="I724" s="82">
        <v>-6804000</v>
      </c>
      <c r="J724" s="83">
        <f>IF(IF(H724="",0,H724)=0,0,(IF(H724&gt;0,IF(I724&gt;H724,0,H724-I724),IF(I724&gt;H724,H724-I724,0))))</f>
        <v>-18802600</v>
      </c>
      <c r="K724" s="117" t="str">
        <f t="shared" si="36"/>
        <v>00001030100050000810</v>
      </c>
      <c r="L724" s="84" t="str">
        <f>C724&amp;D724&amp;G724</f>
        <v>00001030100050000810</v>
      </c>
    </row>
    <row r="725" spans="1:12" ht="22.5">
      <c r="A725" s="100" t="s">
        <v>134</v>
      </c>
      <c r="B725" s="101" t="s">
        <v>21</v>
      </c>
      <c r="C725" s="108" t="s">
        <v>80</v>
      </c>
      <c r="D725" s="155" t="s">
        <v>135</v>
      </c>
      <c r="E725" s="156"/>
      <c r="F725" s="156"/>
      <c r="G725" s="157"/>
      <c r="H725" s="97">
        <v>0</v>
      </c>
      <c r="I725" s="103">
        <v>8.69</v>
      </c>
      <c r="J725" s="104">
        <v>0</v>
      </c>
      <c r="K725" s="116" t="str">
        <f t="shared" si="36"/>
        <v>00001060000000000000</v>
      </c>
      <c r="L725" s="107" t="s">
        <v>136</v>
      </c>
    </row>
    <row r="726" spans="1:12" ht="22.5">
      <c r="A726" s="100" t="s">
        <v>137</v>
      </c>
      <c r="B726" s="101" t="s">
        <v>21</v>
      </c>
      <c r="C726" s="108" t="s">
        <v>80</v>
      </c>
      <c r="D726" s="155" t="s">
        <v>138</v>
      </c>
      <c r="E726" s="156"/>
      <c r="F726" s="156"/>
      <c r="G726" s="157"/>
      <c r="H726" s="97">
        <v>0</v>
      </c>
      <c r="I726" s="103">
        <v>8.69</v>
      </c>
      <c r="J726" s="104">
        <v>0</v>
      </c>
      <c r="K726" s="116" t="str">
        <f t="shared" si="36"/>
        <v>00001060500000000000</v>
      </c>
      <c r="L726" s="107" t="s">
        <v>139</v>
      </c>
    </row>
    <row r="727" spans="1:12" ht="22.5">
      <c r="A727" s="100" t="s">
        <v>140</v>
      </c>
      <c r="B727" s="101" t="s">
        <v>21</v>
      </c>
      <c r="C727" s="108" t="s">
        <v>80</v>
      </c>
      <c r="D727" s="155" t="s">
        <v>141</v>
      </c>
      <c r="E727" s="156"/>
      <c r="F727" s="156"/>
      <c r="G727" s="157"/>
      <c r="H727" s="97">
        <v>0</v>
      </c>
      <c r="I727" s="103">
        <v>8.69</v>
      </c>
      <c r="J727" s="104">
        <v>0</v>
      </c>
      <c r="K727" s="116" t="str">
        <f t="shared" si="36"/>
        <v>00001060500000000600</v>
      </c>
      <c r="L727" s="107" t="s">
        <v>142</v>
      </c>
    </row>
    <row r="728" spans="1:12" ht="22.5">
      <c r="A728" s="100" t="s">
        <v>143</v>
      </c>
      <c r="B728" s="101" t="s">
        <v>21</v>
      </c>
      <c r="C728" s="108" t="s">
        <v>80</v>
      </c>
      <c r="D728" s="155" t="s">
        <v>144</v>
      </c>
      <c r="E728" s="156"/>
      <c r="F728" s="156"/>
      <c r="G728" s="157"/>
      <c r="H728" s="97">
        <v>0</v>
      </c>
      <c r="I728" s="103">
        <v>8.69</v>
      </c>
      <c r="J728" s="104">
        <v>0</v>
      </c>
      <c r="K728" s="116" t="str">
        <f t="shared" si="36"/>
        <v>00001060501000000600</v>
      </c>
      <c r="L728" s="107" t="s">
        <v>145</v>
      </c>
    </row>
    <row r="729" spans="1:12" s="85" customFormat="1" ht="33.75">
      <c r="A729" s="78" t="s">
        <v>146</v>
      </c>
      <c r="B729" s="79" t="s">
        <v>21</v>
      </c>
      <c r="C729" s="122" t="s">
        <v>80</v>
      </c>
      <c r="D729" s="162" t="s">
        <v>147</v>
      </c>
      <c r="E729" s="163"/>
      <c r="F729" s="163"/>
      <c r="G729" s="152"/>
      <c r="H729" s="81">
        <v>0</v>
      </c>
      <c r="I729" s="82">
        <v>8.69</v>
      </c>
      <c r="J729" s="83">
        <f>IF(IF(H729="",0,H729)=0,0,(IF(H729&gt;0,IF(I729&gt;H729,0,H729-I729),IF(I729&gt;H729,H729-I729,0))))</f>
        <v>0</v>
      </c>
      <c r="K729" s="117" t="str">
        <f t="shared" si="36"/>
        <v>00001060501050000640</v>
      </c>
      <c r="L729" s="84" t="str">
        <f>C729&amp;D729&amp;G729</f>
        <v>00001060501050000640</v>
      </c>
    </row>
    <row r="730" spans="1:11" ht="12.75" customHeight="1" hidden="1">
      <c r="A730" s="76"/>
      <c r="B730" s="17"/>
      <c r="C730" s="14"/>
      <c r="D730" s="14"/>
      <c r="E730" s="14"/>
      <c r="F730" s="14"/>
      <c r="G730" s="14"/>
      <c r="H730" s="34"/>
      <c r="I730" s="35"/>
      <c r="J730" s="55"/>
      <c r="K730" s="118"/>
    </row>
    <row r="731" spans="1:10" ht="12.75" customHeight="1">
      <c r="A731" s="74" t="s">
        <v>43</v>
      </c>
      <c r="B731" s="50" t="s">
        <v>22</v>
      </c>
      <c r="C731" s="165" t="s">
        <v>26</v>
      </c>
      <c r="D731" s="166"/>
      <c r="E731" s="166"/>
      <c r="F731" s="166"/>
      <c r="G731" s="167"/>
      <c r="H731" s="52">
        <v>0</v>
      </c>
      <c r="I731" s="52">
        <v>0</v>
      </c>
      <c r="J731" s="91">
        <v>0</v>
      </c>
    </row>
    <row r="732" spans="1:10" ht="12.75" customHeight="1">
      <c r="A732" s="75" t="s">
        <v>19</v>
      </c>
      <c r="B732" s="50"/>
      <c r="C732" s="165"/>
      <c r="D732" s="166"/>
      <c r="E732" s="166"/>
      <c r="F732" s="166"/>
      <c r="G732" s="167"/>
      <c r="H732" s="62"/>
      <c r="I732" s="63"/>
      <c r="J732" s="64"/>
    </row>
    <row r="733" spans="1:12" ht="12.75" customHeight="1" hidden="1">
      <c r="A733" s="132"/>
      <c r="B733" s="133" t="s">
        <v>22</v>
      </c>
      <c r="C733" s="134"/>
      <c r="D733" s="153"/>
      <c r="E733" s="154"/>
      <c r="F733" s="154"/>
      <c r="G733" s="164"/>
      <c r="H733" s="135"/>
      <c r="I733" s="136"/>
      <c r="J733" s="137"/>
      <c r="K733" s="138">
        <f>C733&amp;D733&amp;G733</f>
      </c>
      <c r="L733" s="139"/>
    </row>
    <row r="734" spans="1:12" s="85" customFormat="1" ht="12.75">
      <c r="A734" s="140"/>
      <c r="B734" s="141" t="s">
        <v>22</v>
      </c>
      <c r="C734" s="142"/>
      <c r="D734" s="172"/>
      <c r="E734" s="172"/>
      <c r="F734" s="172"/>
      <c r="G734" s="173"/>
      <c r="H734" s="143"/>
      <c r="I734" s="144"/>
      <c r="J734" s="145">
        <f>IF(IF(H734="",0,H734)=0,0,(IF(H734&gt;0,IF(I734&gt;H734,0,H734-I734),IF(I734&gt;H734,H734-I734,0))))</f>
        <v>0</v>
      </c>
      <c r="K734" s="146">
        <f>C734&amp;D734&amp;G734</f>
      </c>
      <c r="L734" s="147">
        <f>C734&amp;D734&amp;G734</f>
      </c>
    </row>
    <row r="735" spans="1:11" ht="12.75" customHeight="1" hidden="1">
      <c r="A735" s="76"/>
      <c r="B735" s="16"/>
      <c r="C735" s="14"/>
      <c r="D735" s="14"/>
      <c r="E735" s="14"/>
      <c r="F735" s="14"/>
      <c r="G735" s="14"/>
      <c r="H735" s="34"/>
      <c r="I735" s="35"/>
      <c r="J735" s="55"/>
      <c r="K735" s="118"/>
    </row>
    <row r="736" spans="1:10" ht="12.75" customHeight="1">
      <c r="A736" s="74" t="s">
        <v>25</v>
      </c>
      <c r="B736" s="50" t="s">
        <v>18</v>
      </c>
      <c r="C736" s="169" t="s">
        <v>61</v>
      </c>
      <c r="D736" s="170"/>
      <c r="E736" s="170"/>
      <c r="F736" s="170"/>
      <c r="G736" s="171"/>
      <c r="H736" s="52">
        <v>4005116</v>
      </c>
      <c r="I736" s="52">
        <v>-45409622.87</v>
      </c>
      <c r="J736" s="92">
        <f>IF(IF(H736="",0,H736)=0,0,(IF(H736&gt;0,IF(I736&gt;H736,0,H736-I736),IF(I736&gt;H736,H736-I736,0))))</f>
        <v>49414738.87</v>
      </c>
    </row>
    <row r="737" spans="1:10" ht="22.5">
      <c r="A737" s="74" t="s">
        <v>62</v>
      </c>
      <c r="B737" s="50" t="s">
        <v>18</v>
      </c>
      <c r="C737" s="169" t="s">
        <v>63</v>
      </c>
      <c r="D737" s="170"/>
      <c r="E737" s="170"/>
      <c r="F737" s="170"/>
      <c r="G737" s="171"/>
      <c r="H737" s="52">
        <v>4005116</v>
      </c>
      <c r="I737" s="52">
        <v>-45409622.87</v>
      </c>
      <c r="J737" s="92">
        <f>IF(IF(H737="",0,H737)=0,0,(IF(H737&gt;0,IF(I737&gt;H737,0,H737-I737),IF(I737&gt;H737,H737-I737,0))))</f>
        <v>49414738.87</v>
      </c>
    </row>
    <row r="738" spans="1:10" ht="35.25" customHeight="1">
      <c r="A738" s="74" t="s">
        <v>65</v>
      </c>
      <c r="B738" s="50" t="s">
        <v>18</v>
      </c>
      <c r="C738" s="169" t="s">
        <v>64</v>
      </c>
      <c r="D738" s="170"/>
      <c r="E738" s="170"/>
      <c r="F738" s="170"/>
      <c r="G738" s="171"/>
      <c r="H738" s="52">
        <v>0</v>
      </c>
      <c r="I738" s="52">
        <v>0</v>
      </c>
      <c r="J738" s="92">
        <f>IF(IF(H738="",0,H738)=0,0,(IF(H738&gt;0,IF(I738&gt;H738,0,H738-I738),IF(I738&gt;H738,H738-I738,0))))</f>
        <v>0</v>
      </c>
    </row>
    <row r="739" spans="1:12" ht="12.75">
      <c r="A739" s="109" t="s">
        <v>92</v>
      </c>
      <c r="B739" s="110" t="s">
        <v>23</v>
      </c>
      <c r="C739" s="108" t="s">
        <v>80</v>
      </c>
      <c r="D739" s="155" t="s">
        <v>91</v>
      </c>
      <c r="E739" s="156"/>
      <c r="F739" s="156"/>
      <c r="G739" s="157"/>
      <c r="H739" s="97">
        <v>-1486046118</v>
      </c>
      <c r="I739" s="97">
        <f>I740</f>
        <v>-342600696.59</v>
      </c>
      <c r="J739" s="112" t="s">
        <v>66</v>
      </c>
      <c r="K739" s="107" t="str">
        <f aca="true" t="shared" si="37" ref="K739:K746">C739&amp;D739&amp;G739</f>
        <v>00001050000000000500</v>
      </c>
      <c r="L739" s="107" t="s">
        <v>93</v>
      </c>
    </row>
    <row r="740" spans="1:12" ht="12.75">
      <c r="A740" s="109" t="s">
        <v>95</v>
      </c>
      <c r="B740" s="110" t="s">
        <v>23</v>
      </c>
      <c r="C740" s="108" t="s">
        <v>80</v>
      </c>
      <c r="D740" s="155" t="s">
        <v>94</v>
      </c>
      <c r="E740" s="156"/>
      <c r="F740" s="156"/>
      <c r="G740" s="157"/>
      <c r="H740" s="97">
        <v>-1486046118</v>
      </c>
      <c r="I740" s="97">
        <f>I741</f>
        <v>-342600696.59</v>
      </c>
      <c r="J740" s="112" t="s">
        <v>66</v>
      </c>
      <c r="K740" s="107" t="str">
        <f t="shared" si="37"/>
        <v>00001050200000000500</v>
      </c>
      <c r="L740" s="107" t="s">
        <v>96</v>
      </c>
    </row>
    <row r="741" spans="1:12" ht="22.5">
      <c r="A741" s="109" t="s">
        <v>98</v>
      </c>
      <c r="B741" s="110" t="s">
        <v>23</v>
      </c>
      <c r="C741" s="108" t="s">
        <v>80</v>
      </c>
      <c r="D741" s="155" t="s">
        <v>97</v>
      </c>
      <c r="E741" s="156"/>
      <c r="F741" s="156"/>
      <c r="G741" s="157"/>
      <c r="H741" s="97">
        <v>-1486046118</v>
      </c>
      <c r="I741" s="97">
        <f>I742</f>
        <v>-342600696.59</v>
      </c>
      <c r="J741" s="112" t="s">
        <v>66</v>
      </c>
      <c r="K741" s="107" t="str">
        <f t="shared" si="37"/>
        <v>00001050201000000510</v>
      </c>
      <c r="L741" s="107" t="s">
        <v>99</v>
      </c>
    </row>
    <row r="742" spans="1:12" ht="22.5">
      <c r="A742" s="95" t="s">
        <v>101</v>
      </c>
      <c r="B742" s="111" t="s">
        <v>23</v>
      </c>
      <c r="C742" s="124" t="s">
        <v>80</v>
      </c>
      <c r="D742" s="160" t="s">
        <v>100</v>
      </c>
      <c r="E742" s="160"/>
      <c r="F742" s="160"/>
      <c r="G742" s="161"/>
      <c r="H742" s="77">
        <v>-1486046118</v>
      </c>
      <c r="I742" s="77">
        <v>-342600696.59</v>
      </c>
      <c r="J742" s="65" t="s">
        <v>26</v>
      </c>
      <c r="K742" s="107" t="str">
        <f t="shared" si="37"/>
        <v>00001050201050000510</v>
      </c>
      <c r="L742" s="4" t="str">
        <f>C742&amp;D742&amp;G742</f>
        <v>00001050201050000510</v>
      </c>
    </row>
    <row r="743" spans="1:12" ht="12.75">
      <c r="A743" s="109" t="s">
        <v>79</v>
      </c>
      <c r="B743" s="110" t="s">
        <v>24</v>
      </c>
      <c r="C743" s="108" t="s">
        <v>80</v>
      </c>
      <c r="D743" s="155" t="s">
        <v>81</v>
      </c>
      <c r="E743" s="156"/>
      <c r="F743" s="156"/>
      <c r="G743" s="157"/>
      <c r="H743" s="97">
        <v>1490051234</v>
      </c>
      <c r="I743" s="97">
        <f>I744</f>
        <v>297191073.72</v>
      </c>
      <c r="J743" s="112" t="s">
        <v>66</v>
      </c>
      <c r="K743" s="107" t="str">
        <f t="shared" si="37"/>
        <v>00001050000000000600</v>
      </c>
      <c r="L743" s="107" t="s">
        <v>82</v>
      </c>
    </row>
    <row r="744" spans="1:12" ht="12.75">
      <c r="A744" s="109" t="s">
        <v>83</v>
      </c>
      <c r="B744" s="110" t="s">
        <v>24</v>
      </c>
      <c r="C744" s="108" t="s">
        <v>80</v>
      </c>
      <c r="D744" s="155" t="s">
        <v>84</v>
      </c>
      <c r="E744" s="156"/>
      <c r="F744" s="156"/>
      <c r="G744" s="157"/>
      <c r="H744" s="97">
        <v>1490051234</v>
      </c>
      <c r="I744" s="97">
        <f>I745</f>
        <v>297191073.72</v>
      </c>
      <c r="J744" s="112" t="s">
        <v>66</v>
      </c>
      <c r="K744" s="107" t="str">
        <f t="shared" si="37"/>
        <v>00001050200000000600</v>
      </c>
      <c r="L744" s="107" t="s">
        <v>85</v>
      </c>
    </row>
    <row r="745" spans="1:12" ht="22.5">
      <c r="A745" s="109" t="s">
        <v>86</v>
      </c>
      <c r="B745" s="110" t="s">
        <v>24</v>
      </c>
      <c r="C745" s="108" t="s">
        <v>80</v>
      </c>
      <c r="D745" s="155" t="s">
        <v>87</v>
      </c>
      <c r="E745" s="156"/>
      <c r="F745" s="156"/>
      <c r="G745" s="157"/>
      <c r="H745" s="97">
        <v>1490051234</v>
      </c>
      <c r="I745" s="97">
        <f>I746</f>
        <v>297191073.72</v>
      </c>
      <c r="J745" s="112" t="s">
        <v>66</v>
      </c>
      <c r="K745" s="107" t="str">
        <f t="shared" si="37"/>
        <v>00001050201000000610</v>
      </c>
      <c r="L745" s="107" t="s">
        <v>88</v>
      </c>
    </row>
    <row r="746" spans="1:12" ht="22.5">
      <c r="A746" s="96" t="s">
        <v>89</v>
      </c>
      <c r="B746" s="111" t="s">
        <v>24</v>
      </c>
      <c r="C746" s="124" t="s">
        <v>80</v>
      </c>
      <c r="D746" s="160" t="s">
        <v>90</v>
      </c>
      <c r="E746" s="160"/>
      <c r="F746" s="160"/>
      <c r="G746" s="161"/>
      <c r="H746" s="98">
        <v>1490051234</v>
      </c>
      <c r="I746" s="98">
        <v>297191073.72</v>
      </c>
      <c r="J746" s="99" t="s">
        <v>26</v>
      </c>
      <c r="K746" s="106" t="str">
        <f t="shared" si="37"/>
        <v>00001050201050000610</v>
      </c>
      <c r="L746" s="4" t="str">
        <f>C746&amp;D746&amp;G746</f>
        <v>00001050201050000610</v>
      </c>
    </row>
    <row r="747" spans="1:10" ht="29.25" customHeight="1">
      <c r="A747" s="216" t="s">
        <v>584</v>
      </c>
      <c r="B747" s="217"/>
      <c r="C747" s="217"/>
      <c r="D747" s="217"/>
      <c r="E747" s="217"/>
      <c r="F747" s="217"/>
      <c r="G747" s="217"/>
      <c r="H747" s="217"/>
      <c r="I747" s="217"/>
      <c r="J747" s="217"/>
    </row>
    <row r="748" spans="1:10" ht="18.75" customHeight="1">
      <c r="A748" s="218" t="s">
        <v>585</v>
      </c>
      <c r="B748" s="219"/>
      <c r="C748" s="219"/>
      <c r="D748" s="219"/>
      <c r="E748" s="219"/>
      <c r="F748" s="219"/>
      <c r="G748" s="219"/>
      <c r="H748" s="219"/>
      <c r="I748" s="219"/>
      <c r="J748" s="219"/>
    </row>
    <row r="749" spans="1:11" ht="12.75">
      <c r="A749" s="26"/>
      <c r="B749" s="29"/>
      <c r="C749" s="22"/>
      <c r="D749" s="22"/>
      <c r="E749" s="22"/>
      <c r="F749" s="22"/>
      <c r="G749" s="22"/>
      <c r="H749" s="22"/>
      <c r="I749" s="22"/>
      <c r="J749" s="22"/>
      <c r="K749" s="22"/>
    </row>
    <row r="750" spans="1:12" ht="12.75">
      <c r="A750" s="26"/>
      <c r="B750" s="29"/>
      <c r="C750" s="22"/>
      <c r="D750" s="22"/>
      <c r="E750" s="22"/>
      <c r="F750" s="22"/>
      <c r="G750" s="22"/>
      <c r="H750" s="22"/>
      <c r="I750" s="22"/>
      <c r="J750" s="22"/>
      <c r="K750" s="94"/>
      <c r="L750" s="94"/>
    </row>
    <row r="751" spans="1:12" ht="21.75" customHeight="1">
      <c r="A751" s="24" t="s">
        <v>56</v>
      </c>
      <c r="B751" s="168" t="s">
        <v>549</v>
      </c>
      <c r="C751" s="168"/>
      <c r="D751" s="168"/>
      <c r="E751" s="29"/>
      <c r="F751" s="29"/>
      <c r="G751" s="22"/>
      <c r="H751" s="68" t="s">
        <v>58</v>
      </c>
      <c r="I751" s="67"/>
      <c r="J751" s="67" t="s">
        <v>551</v>
      </c>
      <c r="K751" s="94"/>
      <c r="L751" s="94"/>
    </row>
    <row r="752" spans="1:12" ht="12.75">
      <c r="A752" s="3" t="s">
        <v>54</v>
      </c>
      <c r="B752" s="158" t="s">
        <v>55</v>
      </c>
      <c r="C752" s="158"/>
      <c r="D752" s="158"/>
      <c r="E752" s="29"/>
      <c r="F752" s="29"/>
      <c r="G752" s="22"/>
      <c r="H752" s="22"/>
      <c r="I752" s="69" t="s">
        <v>59</v>
      </c>
      <c r="J752" s="29" t="s">
        <v>55</v>
      </c>
      <c r="K752" s="94"/>
      <c r="L752" s="94"/>
    </row>
    <row r="753" spans="1:12" ht="12.75">
      <c r="A753" s="3"/>
      <c r="B753" s="29"/>
      <c r="C753" s="22"/>
      <c r="D753" s="22"/>
      <c r="E753" s="22"/>
      <c r="F753" s="22"/>
      <c r="G753" s="22"/>
      <c r="H753" s="22"/>
      <c r="I753" s="22"/>
      <c r="J753" s="22"/>
      <c r="K753" s="94"/>
      <c r="L753" s="94"/>
    </row>
    <row r="754" spans="1:12" ht="21.75" customHeight="1">
      <c r="A754" s="3" t="s">
        <v>57</v>
      </c>
      <c r="B754" s="159" t="s">
        <v>550</v>
      </c>
      <c r="C754" s="159"/>
      <c r="D754" s="159"/>
      <c r="E754" s="121"/>
      <c r="F754" s="121"/>
      <c r="G754" s="22"/>
      <c r="H754" s="22"/>
      <c r="I754" s="22"/>
      <c r="J754" s="22"/>
      <c r="K754" s="94"/>
      <c r="L754" s="94"/>
    </row>
    <row r="755" spans="1:12" ht="12.75">
      <c r="A755" s="3" t="s">
        <v>54</v>
      </c>
      <c r="B755" s="158" t="s">
        <v>55</v>
      </c>
      <c r="C755" s="158"/>
      <c r="D755" s="158"/>
      <c r="E755" s="29"/>
      <c r="F755" s="29"/>
      <c r="G755" s="22"/>
      <c r="H755" s="22"/>
      <c r="I755" s="22"/>
      <c r="J755" s="22"/>
      <c r="K755" s="94"/>
      <c r="L755" s="94"/>
    </row>
    <row r="756" spans="1:12" ht="12.75">
      <c r="A756" s="3"/>
      <c r="B756" s="29"/>
      <c r="C756" s="22"/>
      <c r="D756" s="22"/>
      <c r="E756" s="22"/>
      <c r="F756" s="22"/>
      <c r="G756" s="22"/>
      <c r="H756" s="22"/>
      <c r="I756" s="22"/>
      <c r="J756" s="22"/>
      <c r="K756" s="94"/>
      <c r="L756" s="94"/>
    </row>
    <row r="757" spans="1:12" ht="12.75">
      <c r="A757" s="3" t="s">
        <v>711</v>
      </c>
      <c r="B757" s="29"/>
      <c r="C757" s="22"/>
      <c r="D757" s="22"/>
      <c r="E757" s="22"/>
      <c r="F757" s="22"/>
      <c r="G757" s="22"/>
      <c r="H757" s="22"/>
      <c r="I757" s="22"/>
      <c r="J757" s="22"/>
      <c r="K757" s="94"/>
      <c r="L757" s="94"/>
    </row>
    <row r="758" spans="1:12" ht="12.75">
      <c r="A758" s="26"/>
      <c r="B758" s="29"/>
      <c r="C758" s="22"/>
      <c r="D758" s="22"/>
      <c r="E758" s="22"/>
      <c r="F758" s="22"/>
      <c r="G758" s="22"/>
      <c r="H758" s="22"/>
      <c r="I758" s="22"/>
      <c r="J758" s="22"/>
      <c r="K758" s="94"/>
      <c r="L758" s="94"/>
    </row>
    <row r="759" spans="11:12" ht="12.75">
      <c r="K759" s="94"/>
      <c r="L759" s="94"/>
    </row>
    <row r="760" spans="11:12" ht="12.75">
      <c r="K760" s="94"/>
      <c r="L760" s="94"/>
    </row>
    <row r="761" spans="11:12" ht="12.75">
      <c r="K761" s="94"/>
      <c r="L761" s="94"/>
    </row>
    <row r="762" spans="11:12" ht="12.75">
      <c r="K762" s="94"/>
      <c r="L762" s="94"/>
    </row>
    <row r="763" spans="11:12" ht="12.75">
      <c r="K763" s="94"/>
      <c r="L763" s="94"/>
    </row>
    <row r="764" spans="11:12" ht="12.75">
      <c r="K764" s="94"/>
      <c r="L764" s="94"/>
    </row>
  </sheetData>
  <sheetProtection/>
  <autoFilter ref="A164:J698"/>
  <mergeCells count="747">
    <mergeCell ref="A748:J748"/>
    <mergeCell ref="D146:G146"/>
    <mergeCell ref="D147:G147"/>
    <mergeCell ref="D154:G154"/>
    <mergeCell ref="D149:G149"/>
    <mergeCell ref="D150:G150"/>
    <mergeCell ref="D151:G151"/>
    <mergeCell ref="D152:G152"/>
    <mergeCell ref="D153:G153"/>
    <mergeCell ref="D136:G136"/>
    <mergeCell ref="D137:G137"/>
    <mergeCell ref="D148:G148"/>
    <mergeCell ref="D139:G139"/>
    <mergeCell ref="D140:G140"/>
    <mergeCell ref="D141:G141"/>
    <mergeCell ref="D142:G142"/>
    <mergeCell ref="D143:G143"/>
    <mergeCell ref="D144:G144"/>
    <mergeCell ref="D145:G145"/>
    <mergeCell ref="D126:G126"/>
    <mergeCell ref="D127:G127"/>
    <mergeCell ref="D138:G138"/>
    <mergeCell ref="D129:G129"/>
    <mergeCell ref="D130:G130"/>
    <mergeCell ref="D131:G131"/>
    <mergeCell ref="D132:G132"/>
    <mergeCell ref="D133:G133"/>
    <mergeCell ref="D134:G134"/>
    <mergeCell ref="D135:G135"/>
    <mergeCell ref="D116:G116"/>
    <mergeCell ref="D117:G117"/>
    <mergeCell ref="D128:G128"/>
    <mergeCell ref="D119:G119"/>
    <mergeCell ref="D120:G120"/>
    <mergeCell ref="D121:G121"/>
    <mergeCell ref="D122:G122"/>
    <mergeCell ref="D123:G123"/>
    <mergeCell ref="D124:G124"/>
    <mergeCell ref="D125:G125"/>
    <mergeCell ref="D106:G106"/>
    <mergeCell ref="D107:G107"/>
    <mergeCell ref="D118:G118"/>
    <mergeCell ref="D109:G109"/>
    <mergeCell ref="D110:G110"/>
    <mergeCell ref="D111:G111"/>
    <mergeCell ref="D112:G112"/>
    <mergeCell ref="D113:G113"/>
    <mergeCell ref="D114:G114"/>
    <mergeCell ref="D115:G115"/>
    <mergeCell ref="D96:G96"/>
    <mergeCell ref="D97:G97"/>
    <mergeCell ref="D108:G108"/>
    <mergeCell ref="D99:G99"/>
    <mergeCell ref="D100:G100"/>
    <mergeCell ref="D101:G101"/>
    <mergeCell ref="D102:G102"/>
    <mergeCell ref="D103:G103"/>
    <mergeCell ref="D104:G104"/>
    <mergeCell ref="D105:G105"/>
    <mergeCell ref="D86:G86"/>
    <mergeCell ref="D87:G87"/>
    <mergeCell ref="D98:G98"/>
    <mergeCell ref="D89:G89"/>
    <mergeCell ref="D90:G90"/>
    <mergeCell ref="D91:G91"/>
    <mergeCell ref="D92:G92"/>
    <mergeCell ref="D93:G93"/>
    <mergeCell ref="D94:G94"/>
    <mergeCell ref="D95:G95"/>
    <mergeCell ref="D76:G76"/>
    <mergeCell ref="D77:G77"/>
    <mergeCell ref="D88:G88"/>
    <mergeCell ref="D79:G79"/>
    <mergeCell ref="D80:G80"/>
    <mergeCell ref="D81:G81"/>
    <mergeCell ref="D82:G82"/>
    <mergeCell ref="D83:G83"/>
    <mergeCell ref="D84:G84"/>
    <mergeCell ref="D85:G85"/>
    <mergeCell ref="D66:G66"/>
    <mergeCell ref="D67:G67"/>
    <mergeCell ref="D78:G78"/>
    <mergeCell ref="D69:G69"/>
    <mergeCell ref="D70:G70"/>
    <mergeCell ref="D71:G71"/>
    <mergeCell ref="D72:G72"/>
    <mergeCell ref="D73:G73"/>
    <mergeCell ref="D74:G74"/>
    <mergeCell ref="D75:G75"/>
    <mergeCell ref="D56:G56"/>
    <mergeCell ref="D57:G57"/>
    <mergeCell ref="D68:G68"/>
    <mergeCell ref="D59:G59"/>
    <mergeCell ref="D60:G60"/>
    <mergeCell ref="D61:G61"/>
    <mergeCell ref="D62:G62"/>
    <mergeCell ref="D63:G63"/>
    <mergeCell ref="D64:G64"/>
    <mergeCell ref="D65:G65"/>
    <mergeCell ref="D46:G46"/>
    <mergeCell ref="D47:G47"/>
    <mergeCell ref="D58:G58"/>
    <mergeCell ref="D49:G49"/>
    <mergeCell ref="D50:G50"/>
    <mergeCell ref="D51:G51"/>
    <mergeCell ref="D52:G52"/>
    <mergeCell ref="D53:G53"/>
    <mergeCell ref="D54:G54"/>
    <mergeCell ref="D55:G55"/>
    <mergeCell ref="D36:G36"/>
    <mergeCell ref="D37:G37"/>
    <mergeCell ref="D48:G48"/>
    <mergeCell ref="D39:G39"/>
    <mergeCell ref="D40:G40"/>
    <mergeCell ref="D41:G41"/>
    <mergeCell ref="D42:G42"/>
    <mergeCell ref="D43:G43"/>
    <mergeCell ref="D44:G44"/>
    <mergeCell ref="D45:G45"/>
    <mergeCell ref="E697:F697"/>
    <mergeCell ref="E698:F698"/>
    <mergeCell ref="D38:G38"/>
    <mergeCell ref="D29:G29"/>
    <mergeCell ref="D30:G30"/>
    <mergeCell ref="D31:G31"/>
    <mergeCell ref="D32:G32"/>
    <mergeCell ref="D33:G33"/>
    <mergeCell ref="D34:G34"/>
    <mergeCell ref="D35:G3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696:F696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84:F684"/>
    <mergeCell ref="E685:F685"/>
    <mergeCell ref="E686:F686"/>
    <mergeCell ref="E687:F687"/>
    <mergeCell ref="E683:F683"/>
    <mergeCell ref="E678:F678"/>
    <mergeCell ref="E679:F679"/>
    <mergeCell ref="E680:F680"/>
    <mergeCell ref="E681:F681"/>
    <mergeCell ref="E682:F682"/>
    <mergeCell ref="E674:F674"/>
    <mergeCell ref="E675:F675"/>
    <mergeCell ref="E676:F676"/>
    <mergeCell ref="E677:F677"/>
    <mergeCell ref="E673:F673"/>
    <mergeCell ref="E668:F668"/>
    <mergeCell ref="E669:F669"/>
    <mergeCell ref="E670:F670"/>
    <mergeCell ref="E671:F671"/>
    <mergeCell ref="E672:F672"/>
    <mergeCell ref="E667:F667"/>
    <mergeCell ref="E662:F662"/>
    <mergeCell ref="E663:F663"/>
    <mergeCell ref="E664:F664"/>
    <mergeCell ref="E665:F665"/>
    <mergeCell ref="E666:F666"/>
    <mergeCell ref="E661:F661"/>
    <mergeCell ref="E656:F656"/>
    <mergeCell ref="E657:F657"/>
    <mergeCell ref="E658:F658"/>
    <mergeCell ref="E659:F659"/>
    <mergeCell ref="E660:F660"/>
    <mergeCell ref="E655:F655"/>
    <mergeCell ref="E651:F651"/>
    <mergeCell ref="E652:F652"/>
    <mergeCell ref="E653:F653"/>
    <mergeCell ref="E654:F654"/>
    <mergeCell ref="E647:F647"/>
    <mergeCell ref="E648:F648"/>
    <mergeCell ref="E649:F649"/>
    <mergeCell ref="E650:F650"/>
    <mergeCell ref="E640:F640"/>
    <mergeCell ref="E646:F646"/>
    <mergeCell ref="E641:F641"/>
    <mergeCell ref="E642:F642"/>
    <mergeCell ref="E643:F643"/>
    <mergeCell ref="E644:F644"/>
    <mergeCell ref="E645:F645"/>
    <mergeCell ref="E636:F636"/>
    <mergeCell ref="E637:F637"/>
    <mergeCell ref="E638:F638"/>
    <mergeCell ref="E639:F639"/>
    <mergeCell ref="E635:F635"/>
    <mergeCell ref="E630:F630"/>
    <mergeCell ref="E631:F631"/>
    <mergeCell ref="E632:F632"/>
    <mergeCell ref="E633:F633"/>
    <mergeCell ref="E634:F634"/>
    <mergeCell ref="E629:F629"/>
    <mergeCell ref="E625:F625"/>
    <mergeCell ref="E626:F626"/>
    <mergeCell ref="E627:F627"/>
    <mergeCell ref="E628:F628"/>
    <mergeCell ref="E621:F621"/>
    <mergeCell ref="E622:F622"/>
    <mergeCell ref="E623:F623"/>
    <mergeCell ref="E624:F624"/>
    <mergeCell ref="E617:F617"/>
    <mergeCell ref="E618:F618"/>
    <mergeCell ref="E619:F619"/>
    <mergeCell ref="E620:F620"/>
    <mergeCell ref="E613:F613"/>
    <mergeCell ref="E614:F614"/>
    <mergeCell ref="E615:F615"/>
    <mergeCell ref="E616:F616"/>
    <mergeCell ref="E609:F609"/>
    <mergeCell ref="E610:F610"/>
    <mergeCell ref="E611:F611"/>
    <mergeCell ref="E612:F612"/>
    <mergeCell ref="E605:F605"/>
    <mergeCell ref="E606:F606"/>
    <mergeCell ref="E607:F607"/>
    <mergeCell ref="E608:F608"/>
    <mergeCell ref="E601:F601"/>
    <mergeCell ref="E602:F602"/>
    <mergeCell ref="E603:F603"/>
    <mergeCell ref="E604:F604"/>
    <mergeCell ref="E597:F597"/>
    <mergeCell ref="E598:F598"/>
    <mergeCell ref="E599:F599"/>
    <mergeCell ref="E600:F600"/>
    <mergeCell ref="E596:F596"/>
    <mergeCell ref="E589:F589"/>
    <mergeCell ref="E590:F590"/>
    <mergeCell ref="E591:F591"/>
    <mergeCell ref="E592:F592"/>
    <mergeCell ref="E593:F593"/>
    <mergeCell ref="E594:F594"/>
    <mergeCell ref="E595:F595"/>
    <mergeCell ref="E582:F582"/>
    <mergeCell ref="E588:F588"/>
    <mergeCell ref="E583:F583"/>
    <mergeCell ref="E584:F584"/>
    <mergeCell ref="E585:F585"/>
    <mergeCell ref="E586:F586"/>
    <mergeCell ref="E587:F587"/>
    <mergeCell ref="E578:F578"/>
    <mergeCell ref="E579:F579"/>
    <mergeCell ref="E580:F580"/>
    <mergeCell ref="E581:F581"/>
    <mergeCell ref="E574:F574"/>
    <mergeCell ref="E575:F575"/>
    <mergeCell ref="E576:F576"/>
    <mergeCell ref="E577:F577"/>
    <mergeCell ref="E570:F570"/>
    <mergeCell ref="E571:F571"/>
    <mergeCell ref="E572:F572"/>
    <mergeCell ref="E573:F573"/>
    <mergeCell ref="E566:F566"/>
    <mergeCell ref="E567:F567"/>
    <mergeCell ref="E568:F568"/>
    <mergeCell ref="E569:F569"/>
    <mergeCell ref="E562:F562"/>
    <mergeCell ref="E563:F563"/>
    <mergeCell ref="E564:F564"/>
    <mergeCell ref="E565:F565"/>
    <mergeCell ref="E558:F558"/>
    <mergeCell ref="E559:F559"/>
    <mergeCell ref="E560:F560"/>
    <mergeCell ref="E561:F561"/>
    <mergeCell ref="E554:F554"/>
    <mergeCell ref="E555:F555"/>
    <mergeCell ref="E556:F556"/>
    <mergeCell ref="E557:F557"/>
    <mergeCell ref="E550:F550"/>
    <mergeCell ref="E551:F551"/>
    <mergeCell ref="E552:F552"/>
    <mergeCell ref="E553:F553"/>
    <mergeCell ref="E549:F549"/>
    <mergeCell ref="E544:F544"/>
    <mergeCell ref="E545:F545"/>
    <mergeCell ref="E546:F546"/>
    <mergeCell ref="E547:F547"/>
    <mergeCell ref="E548:F548"/>
    <mergeCell ref="E536:F536"/>
    <mergeCell ref="E543:F543"/>
    <mergeCell ref="E537:F537"/>
    <mergeCell ref="E538:F538"/>
    <mergeCell ref="E539:F539"/>
    <mergeCell ref="E540:F540"/>
    <mergeCell ref="E541:F541"/>
    <mergeCell ref="E542:F542"/>
    <mergeCell ref="E532:F532"/>
    <mergeCell ref="E533:F533"/>
    <mergeCell ref="E534:F534"/>
    <mergeCell ref="E535:F535"/>
    <mergeCell ref="E531:F531"/>
    <mergeCell ref="E526:F526"/>
    <mergeCell ref="E527:F527"/>
    <mergeCell ref="E528:F528"/>
    <mergeCell ref="E529:F529"/>
    <mergeCell ref="E530:F530"/>
    <mergeCell ref="E525:F525"/>
    <mergeCell ref="E520:F520"/>
    <mergeCell ref="E521:F521"/>
    <mergeCell ref="E522:F522"/>
    <mergeCell ref="E523:F523"/>
    <mergeCell ref="E524:F524"/>
    <mergeCell ref="E519:F519"/>
    <mergeCell ref="E514:F514"/>
    <mergeCell ref="E515:F515"/>
    <mergeCell ref="E516:F516"/>
    <mergeCell ref="E517:F517"/>
    <mergeCell ref="E518:F518"/>
    <mergeCell ref="E510:F510"/>
    <mergeCell ref="E511:F511"/>
    <mergeCell ref="E512:F512"/>
    <mergeCell ref="E513:F513"/>
    <mergeCell ref="E509:F509"/>
    <mergeCell ref="E503:F503"/>
    <mergeCell ref="E504:F504"/>
    <mergeCell ref="E505:F505"/>
    <mergeCell ref="E506:F506"/>
    <mergeCell ref="E507:F507"/>
    <mergeCell ref="E508:F508"/>
    <mergeCell ref="E502:F502"/>
    <mergeCell ref="E498:F498"/>
    <mergeCell ref="E499:F499"/>
    <mergeCell ref="E500:F500"/>
    <mergeCell ref="E501:F501"/>
    <mergeCell ref="E497:F497"/>
    <mergeCell ref="E493:F493"/>
    <mergeCell ref="E494:F494"/>
    <mergeCell ref="E495:F495"/>
    <mergeCell ref="E496:F496"/>
    <mergeCell ref="E485:F485"/>
    <mergeCell ref="E486:F486"/>
    <mergeCell ref="E492:F492"/>
    <mergeCell ref="E487:F487"/>
    <mergeCell ref="E488:F488"/>
    <mergeCell ref="E489:F489"/>
    <mergeCell ref="E490:F490"/>
    <mergeCell ref="E491:F491"/>
    <mergeCell ref="E481:F481"/>
    <mergeCell ref="E482:F482"/>
    <mergeCell ref="E483:F483"/>
    <mergeCell ref="E484:F484"/>
    <mergeCell ref="E480:F480"/>
    <mergeCell ref="E475:F475"/>
    <mergeCell ref="E476:F476"/>
    <mergeCell ref="E477:F477"/>
    <mergeCell ref="E478:F478"/>
    <mergeCell ref="E479:F479"/>
    <mergeCell ref="E471:F471"/>
    <mergeCell ref="E472:F472"/>
    <mergeCell ref="E473:F473"/>
    <mergeCell ref="E474:F474"/>
    <mergeCell ref="E470:F470"/>
    <mergeCell ref="E465:F465"/>
    <mergeCell ref="E466:F466"/>
    <mergeCell ref="E467:F467"/>
    <mergeCell ref="E468:F468"/>
    <mergeCell ref="E469:F469"/>
    <mergeCell ref="E464:F464"/>
    <mergeCell ref="E459:F459"/>
    <mergeCell ref="E460:F460"/>
    <mergeCell ref="E461:F461"/>
    <mergeCell ref="E462:F462"/>
    <mergeCell ref="E463:F463"/>
    <mergeCell ref="E452:F452"/>
    <mergeCell ref="E453:F453"/>
    <mergeCell ref="E458:F458"/>
    <mergeCell ref="E454:F454"/>
    <mergeCell ref="E455:F455"/>
    <mergeCell ref="E456:F456"/>
    <mergeCell ref="E457:F457"/>
    <mergeCell ref="E448:F448"/>
    <mergeCell ref="E449:F449"/>
    <mergeCell ref="E450:F450"/>
    <mergeCell ref="E451:F451"/>
    <mergeCell ref="E447:F447"/>
    <mergeCell ref="E442:F442"/>
    <mergeCell ref="E443:F443"/>
    <mergeCell ref="E444:F444"/>
    <mergeCell ref="E445:F445"/>
    <mergeCell ref="E446:F446"/>
    <mergeCell ref="E438:F438"/>
    <mergeCell ref="E439:F439"/>
    <mergeCell ref="E440:F440"/>
    <mergeCell ref="E441:F441"/>
    <mergeCell ref="E437:F437"/>
    <mergeCell ref="E432:F432"/>
    <mergeCell ref="E433:F433"/>
    <mergeCell ref="E434:F434"/>
    <mergeCell ref="E435:F435"/>
    <mergeCell ref="E436:F436"/>
    <mergeCell ref="E431:F431"/>
    <mergeCell ref="E427:F427"/>
    <mergeCell ref="E428:F428"/>
    <mergeCell ref="E429:F429"/>
    <mergeCell ref="E430:F430"/>
    <mergeCell ref="E426:F426"/>
    <mergeCell ref="E422:F422"/>
    <mergeCell ref="E423:F423"/>
    <mergeCell ref="E424:F424"/>
    <mergeCell ref="E425:F425"/>
    <mergeCell ref="E418:F418"/>
    <mergeCell ref="E419:F419"/>
    <mergeCell ref="E420:F420"/>
    <mergeCell ref="E421:F421"/>
    <mergeCell ref="E411:F411"/>
    <mergeCell ref="E417:F417"/>
    <mergeCell ref="E412:F412"/>
    <mergeCell ref="E413:F413"/>
    <mergeCell ref="E414:F414"/>
    <mergeCell ref="E415:F415"/>
    <mergeCell ref="E416:F416"/>
    <mergeCell ref="E407:F407"/>
    <mergeCell ref="E408:F408"/>
    <mergeCell ref="E409:F409"/>
    <mergeCell ref="E410:F410"/>
    <mergeCell ref="E406:F406"/>
    <mergeCell ref="E402:F402"/>
    <mergeCell ref="E403:F403"/>
    <mergeCell ref="E404:F404"/>
    <mergeCell ref="E405:F405"/>
    <mergeCell ref="E401:F401"/>
    <mergeCell ref="E395:F395"/>
    <mergeCell ref="E396:F396"/>
    <mergeCell ref="E397:F397"/>
    <mergeCell ref="E398:F398"/>
    <mergeCell ref="E399:F399"/>
    <mergeCell ref="E400:F400"/>
    <mergeCell ref="E391:F391"/>
    <mergeCell ref="E392:F392"/>
    <mergeCell ref="E393:F393"/>
    <mergeCell ref="E394:F394"/>
    <mergeCell ref="E387:F387"/>
    <mergeCell ref="E388:F388"/>
    <mergeCell ref="E389:F389"/>
    <mergeCell ref="E390:F390"/>
    <mergeCell ref="E383:F383"/>
    <mergeCell ref="E384:F384"/>
    <mergeCell ref="E385:F385"/>
    <mergeCell ref="E386:F386"/>
    <mergeCell ref="E379:F379"/>
    <mergeCell ref="E380:F380"/>
    <mergeCell ref="E381:F381"/>
    <mergeCell ref="E382:F382"/>
    <mergeCell ref="E375:F375"/>
    <mergeCell ref="E376:F376"/>
    <mergeCell ref="E377:F377"/>
    <mergeCell ref="E378:F378"/>
    <mergeCell ref="E374:F374"/>
    <mergeCell ref="E370:F370"/>
    <mergeCell ref="E371:F371"/>
    <mergeCell ref="E372:F372"/>
    <mergeCell ref="E373:F373"/>
    <mergeCell ref="E369:F369"/>
    <mergeCell ref="E363:F363"/>
    <mergeCell ref="E364:F364"/>
    <mergeCell ref="E365:F365"/>
    <mergeCell ref="E366:F366"/>
    <mergeCell ref="E367:F367"/>
    <mergeCell ref="E368:F368"/>
    <mergeCell ref="E362:F362"/>
    <mergeCell ref="E357:F357"/>
    <mergeCell ref="E358:F358"/>
    <mergeCell ref="E359:F359"/>
    <mergeCell ref="E360:F360"/>
    <mergeCell ref="E361:F361"/>
    <mergeCell ref="E356:F356"/>
    <mergeCell ref="E351:F351"/>
    <mergeCell ref="E352:F352"/>
    <mergeCell ref="E353:F353"/>
    <mergeCell ref="E354:F354"/>
    <mergeCell ref="E355:F355"/>
    <mergeCell ref="E347:F347"/>
    <mergeCell ref="E348:F348"/>
    <mergeCell ref="E349:F349"/>
    <mergeCell ref="E350:F350"/>
    <mergeCell ref="E346:F346"/>
    <mergeCell ref="E341:F341"/>
    <mergeCell ref="E342:F342"/>
    <mergeCell ref="E343:F343"/>
    <mergeCell ref="E344:F344"/>
    <mergeCell ref="E345:F345"/>
    <mergeCell ref="E333:F333"/>
    <mergeCell ref="E334:F334"/>
    <mergeCell ref="E340:F340"/>
    <mergeCell ref="E335:F335"/>
    <mergeCell ref="E336:F336"/>
    <mergeCell ref="E337:F337"/>
    <mergeCell ref="E338:F338"/>
    <mergeCell ref="E339:F339"/>
    <mergeCell ref="E329:F329"/>
    <mergeCell ref="E330:F330"/>
    <mergeCell ref="E331:F331"/>
    <mergeCell ref="E332:F332"/>
    <mergeCell ref="E328:F328"/>
    <mergeCell ref="E323:F323"/>
    <mergeCell ref="E324:F324"/>
    <mergeCell ref="E325:F325"/>
    <mergeCell ref="E326:F326"/>
    <mergeCell ref="E327:F327"/>
    <mergeCell ref="E319:F319"/>
    <mergeCell ref="E320:F320"/>
    <mergeCell ref="E321:F321"/>
    <mergeCell ref="E322:F322"/>
    <mergeCell ref="E315:F315"/>
    <mergeCell ref="E316:F316"/>
    <mergeCell ref="E317:F317"/>
    <mergeCell ref="E318:F318"/>
    <mergeCell ref="E311:F311"/>
    <mergeCell ref="E312:F312"/>
    <mergeCell ref="E313:F313"/>
    <mergeCell ref="E314:F314"/>
    <mergeCell ref="E310:F310"/>
    <mergeCell ref="E305:F305"/>
    <mergeCell ref="E306:F306"/>
    <mergeCell ref="E307:F307"/>
    <mergeCell ref="E308:F308"/>
    <mergeCell ref="E309:F309"/>
    <mergeCell ref="E304:F304"/>
    <mergeCell ref="E299:F299"/>
    <mergeCell ref="E300:F300"/>
    <mergeCell ref="E301:F301"/>
    <mergeCell ref="E302:F302"/>
    <mergeCell ref="E303:F303"/>
    <mergeCell ref="E298:F298"/>
    <mergeCell ref="E293:F293"/>
    <mergeCell ref="E294:F294"/>
    <mergeCell ref="E295:F295"/>
    <mergeCell ref="E296:F296"/>
    <mergeCell ref="E297:F297"/>
    <mergeCell ref="E292:F292"/>
    <mergeCell ref="E286:F286"/>
    <mergeCell ref="E287:F287"/>
    <mergeCell ref="E288:F288"/>
    <mergeCell ref="E289:F289"/>
    <mergeCell ref="E290:F290"/>
    <mergeCell ref="E291:F291"/>
    <mergeCell ref="E280:F280"/>
    <mergeCell ref="E285:F285"/>
    <mergeCell ref="E281:F281"/>
    <mergeCell ref="E282:F282"/>
    <mergeCell ref="E283:F283"/>
    <mergeCell ref="E284:F284"/>
    <mergeCell ref="E276:F276"/>
    <mergeCell ref="E277:F277"/>
    <mergeCell ref="E278:F278"/>
    <mergeCell ref="E279:F279"/>
    <mergeCell ref="E275:F275"/>
    <mergeCell ref="E270:F270"/>
    <mergeCell ref="E271:F271"/>
    <mergeCell ref="E272:F272"/>
    <mergeCell ref="E273:F273"/>
    <mergeCell ref="E274:F274"/>
    <mergeCell ref="E261:F261"/>
    <mergeCell ref="E269:F269"/>
    <mergeCell ref="E262:F262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56:F256"/>
    <mergeCell ref="E251:F251"/>
    <mergeCell ref="E252:F252"/>
    <mergeCell ref="E253:F253"/>
    <mergeCell ref="E254:F254"/>
    <mergeCell ref="E255:F255"/>
    <mergeCell ref="E245:F245"/>
    <mergeCell ref="E250:F250"/>
    <mergeCell ref="E246:F246"/>
    <mergeCell ref="E247:F247"/>
    <mergeCell ref="E248:F248"/>
    <mergeCell ref="E249:F249"/>
    <mergeCell ref="E241:F241"/>
    <mergeCell ref="E242:F242"/>
    <mergeCell ref="E243:F243"/>
    <mergeCell ref="E244:F244"/>
    <mergeCell ref="E240:F240"/>
    <mergeCell ref="E234:F234"/>
    <mergeCell ref="E235:F235"/>
    <mergeCell ref="E236:F236"/>
    <mergeCell ref="E237:F237"/>
    <mergeCell ref="E238:F238"/>
    <mergeCell ref="E239:F239"/>
    <mergeCell ref="E233:F233"/>
    <mergeCell ref="E226:F226"/>
    <mergeCell ref="E227:F227"/>
    <mergeCell ref="E228:F228"/>
    <mergeCell ref="E229:F229"/>
    <mergeCell ref="E230:F230"/>
    <mergeCell ref="E231:F231"/>
    <mergeCell ref="E232:F232"/>
    <mergeCell ref="E218:F218"/>
    <mergeCell ref="E219:F219"/>
    <mergeCell ref="E225:F225"/>
    <mergeCell ref="E220:F220"/>
    <mergeCell ref="E221:F221"/>
    <mergeCell ref="E222:F222"/>
    <mergeCell ref="E223:F223"/>
    <mergeCell ref="E224:F224"/>
    <mergeCell ref="E214:F214"/>
    <mergeCell ref="E215:F215"/>
    <mergeCell ref="E216:F216"/>
    <mergeCell ref="E217:F217"/>
    <mergeCell ref="E210:F210"/>
    <mergeCell ref="E211:F211"/>
    <mergeCell ref="E212:F212"/>
    <mergeCell ref="E213:F213"/>
    <mergeCell ref="E209:F209"/>
    <mergeCell ref="E204:F204"/>
    <mergeCell ref="E205:F205"/>
    <mergeCell ref="E206:F206"/>
    <mergeCell ref="E207:F207"/>
    <mergeCell ref="E208:F208"/>
    <mergeCell ref="E195:F195"/>
    <mergeCell ref="E196:F196"/>
    <mergeCell ref="E203:F203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87:F187"/>
    <mergeCell ref="E188:F188"/>
    <mergeCell ref="E189:F189"/>
    <mergeCell ref="E190:F190"/>
    <mergeCell ref="D729:G729"/>
    <mergeCell ref="E165:F165"/>
    <mergeCell ref="E166:F166"/>
    <mergeCell ref="E167:F167"/>
    <mergeCell ref="E168:F168"/>
    <mergeCell ref="E169:F169"/>
    <mergeCell ref="E170:F170"/>
    <mergeCell ref="E177:F177"/>
    <mergeCell ref="E178:F178"/>
    <mergeCell ref="E185:F185"/>
    <mergeCell ref="C701:G701"/>
    <mergeCell ref="E171:F171"/>
    <mergeCell ref="E172:F172"/>
    <mergeCell ref="E179:F179"/>
    <mergeCell ref="E180:F180"/>
    <mergeCell ref="E181:F181"/>
    <mergeCell ref="E182:F182"/>
    <mergeCell ref="E183:F183"/>
    <mergeCell ref="E184:F184"/>
    <mergeCell ref="E186:F186"/>
    <mergeCell ref="D720:G720"/>
    <mergeCell ref="D713:G713"/>
    <mergeCell ref="D714:G714"/>
    <mergeCell ref="D715:G715"/>
    <mergeCell ref="D716:G716"/>
    <mergeCell ref="C708:G708"/>
    <mergeCell ref="C709:G709"/>
    <mergeCell ref="C710:G710"/>
    <mergeCell ref="D717:G717"/>
    <mergeCell ref="C711:G711"/>
    <mergeCell ref="C712:G712"/>
    <mergeCell ref="A705:A707"/>
    <mergeCell ref="B705:B707"/>
    <mergeCell ref="J705:J707"/>
    <mergeCell ref="I705:I707"/>
    <mergeCell ref="H705:H707"/>
    <mergeCell ref="C705:G70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62:G162"/>
    <mergeCell ref="A703:J703"/>
    <mergeCell ref="H159:H161"/>
    <mergeCell ref="B159:B161"/>
    <mergeCell ref="A157:J157"/>
    <mergeCell ref="J159:J161"/>
    <mergeCell ref="I159:I161"/>
    <mergeCell ref="E173:F173"/>
    <mergeCell ref="A159:A161"/>
    <mergeCell ref="C163:G163"/>
    <mergeCell ref="C159:G161"/>
    <mergeCell ref="E176:F176"/>
    <mergeCell ref="E174:F174"/>
    <mergeCell ref="E175:F175"/>
    <mergeCell ref="C731:G731"/>
    <mergeCell ref="C732:G732"/>
    <mergeCell ref="B751:D751"/>
    <mergeCell ref="C736:G736"/>
    <mergeCell ref="C738:G738"/>
    <mergeCell ref="C737:G737"/>
    <mergeCell ref="D734:G734"/>
    <mergeCell ref="D741:G741"/>
    <mergeCell ref="D742:G742"/>
    <mergeCell ref="A747:J747"/>
    <mergeCell ref="D721:G721"/>
    <mergeCell ref="D718:G718"/>
    <mergeCell ref="D719:G719"/>
    <mergeCell ref="D733:G733"/>
    <mergeCell ref="D723:G723"/>
    <mergeCell ref="D722:G722"/>
    <mergeCell ref="D724:G724"/>
    <mergeCell ref="D725:G725"/>
    <mergeCell ref="D726:G726"/>
    <mergeCell ref="D727:G727"/>
    <mergeCell ref="D728:G728"/>
    <mergeCell ref="D739:G739"/>
    <mergeCell ref="D740:G740"/>
    <mergeCell ref="B755:D755"/>
    <mergeCell ref="B754:D754"/>
    <mergeCell ref="B752:D752"/>
    <mergeCell ref="D743:G743"/>
    <mergeCell ref="D744:G744"/>
    <mergeCell ref="D745:G745"/>
    <mergeCell ref="D746:G746"/>
  </mergeCells>
  <printOptions/>
  <pageMargins left="0.76" right="0.11" top="0.32" bottom="0.25" header="0" footer="0"/>
  <pageSetup fitToHeight="40" fitToWidth="1" horizontalDpi="600" verticalDpi="600" orientation="portrait" paperSize="9" scale="64" r:id="rId1"/>
  <rowBreaks count="2" manualBreakCount="2">
    <brk id="155" max="255" man="1"/>
    <brk id="7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2018-04-16T08:22:39Z</cp:lastPrinted>
  <dcterms:created xsi:type="dcterms:W3CDTF">2009-02-13T09:10:05Z</dcterms:created>
  <dcterms:modified xsi:type="dcterms:W3CDTF">2018-04-16T08:22:41Z</dcterms:modified>
  <cp:category/>
  <cp:version/>
  <cp:contentType/>
  <cp:contentStatus/>
</cp:coreProperties>
</file>