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>
    <definedName name="_xlnm._FilterDatabase" localSheetId="0" hidden="1">'ТРАФАРЕТ'!$A$160:$J$798</definedName>
  </definedNames>
  <calcPr fullCalcOnLoad="1" fullPrecision="0"/>
</workbook>
</file>

<file path=xl/sharedStrings.xml><?xml version="1.0" encoding="utf-8"?>
<sst xmlns="http://schemas.openxmlformats.org/spreadsheetml/2006/main" count="4986" uniqueCount="1284">
  <si>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</si>
  <si>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i5_000070202600S2080000</t>
  </si>
  <si>
    <t>02600S2080</t>
  </si>
  <si>
    <t>i5_000070202600S2120000</t>
  </si>
  <si>
    <t>Муниципальная программа Боровичского муниципального района "Повышение безопасности дорожного движения в Боровичском муниципальном районе на 2016-2018 годы"</t>
  </si>
  <si>
    <t>i4_00007021600000000000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</si>
  <si>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</si>
  <si>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</si>
  <si>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i5_00007021600021610000</t>
  </si>
  <si>
    <t>1600021610</t>
  </si>
  <si>
    <t>i4_00007029300000000000</t>
  </si>
  <si>
    <t>i5_00007029300020020000</t>
  </si>
  <si>
    <t>i5_00007029300020030000</t>
  </si>
  <si>
    <t>i5_00007029300022300000</t>
  </si>
  <si>
    <t>i5_00007029300072300000</t>
  </si>
  <si>
    <t>i5_000070293000S2300000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</si>
  <si>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</si>
  <si>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</si>
  <si>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</si>
  <si>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</si>
  <si>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</si>
  <si>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</si>
  <si>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</si>
  <si>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</si>
  <si>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</si>
  <si>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</si>
  <si>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i4_00007030260000000000</t>
  </si>
  <si>
    <t>Дополнительное образование</t>
  </si>
  <si>
    <t>i5_00007030260001230000</t>
  </si>
  <si>
    <t>0260001230</t>
  </si>
  <si>
    <t>i5_00007030260071410000</t>
  </si>
  <si>
    <t>i5_00007030260072120000</t>
  </si>
  <si>
    <t>i5_000070302600S2120000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</si>
  <si>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</si>
  <si>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</si>
  <si>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</si>
  <si>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</si>
  <si>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</si>
  <si>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</si>
  <si>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</si>
  <si>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</si>
  <si>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</si>
  <si>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Мероприятия в сфере культуры</t>
  </si>
  <si>
    <t>i5_00007030310023010000</t>
  </si>
  <si>
    <t>0310023010</t>
  </si>
  <si>
    <t>i5_00007030310071410000</t>
  </si>
  <si>
    <t>0310071410</t>
  </si>
  <si>
    <t>i4_00007031600000000000</t>
  </si>
  <si>
    <t>i5_00007031600021610000</t>
  </si>
  <si>
    <t>i4_00007039300000000000</t>
  </si>
  <si>
    <t>i5_00007039300020030000</t>
  </si>
  <si>
    <t>i5_00007039300022300000</t>
  </si>
  <si>
    <t>i5_00007039300072300000</t>
  </si>
  <si>
    <t>i5_000070393000S2300000</t>
  </si>
  <si>
    <t>Молодежная политика</t>
  </si>
  <si>
    <t>i3_00007070000000000000</t>
  </si>
  <si>
    <t>0707</t>
  </si>
  <si>
    <t>i4_00007070200000000000</t>
  </si>
  <si>
    <t>Подпрограмма "Вовлечение молодёжи Боровичского муниципального  района в социальную практику"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</si>
  <si>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i4_00007070230000000000</t>
  </si>
  <si>
    <t>0230000000</t>
  </si>
  <si>
    <t>Реализация подпрограммы "Вовлечение молодежи Боровичского муниципального района в социальную практику"</t>
  </si>
  <si>
    <t>i5_00007070230025090000</t>
  </si>
  <si>
    <t>0230025090</t>
  </si>
  <si>
    <t>Подпрограмма "Патриотическое воспитание населения Боровичского муниципального района"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</si>
  <si>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i4_00007070240000000000</t>
  </si>
  <si>
    <t>0240000000</t>
  </si>
  <si>
    <t>Реализация мероприятий по патриотическому воспитанию населения Боровичского района</t>
  </si>
  <si>
    <t>i5_00007070240025070000</t>
  </si>
  <si>
    <t>0240025070</t>
  </si>
  <si>
    <t>i4_00007070260000000000</t>
  </si>
  <si>
    <t>Обеспечение деятельности подведомственных учреждений ДООЛ"Дуденево"</t>
  </si>
  <si>
    <t>i5_00007070260001240000</t>
  </si>
  <si>
    <t>0260001240</t>
  </si>
  <si>
    <t>Обеспечение деятельности подведомственных учреждений Молодёжный центр им. В.Н. Огонькова</t>
  </si>
  <si>
    <t>i5_00007070260001310000</t>
  </si>
  <si>
    <t>0260001310</t>
  </si>
  <si>
    <t>Реализация мероприятий по проведению оздоровительной кампании детей</t>
  </si>
  <si>
    <t>i5_00007070260025060000</t>
  </si>
  <si>
    <t>0260025060</t>
  </si>
  <si>
    <t>i5_00007070260071410000</t>
  </si>
  <si>
    <t>i4_00007079300000000000</t>
  </si>
  <si>
    <t>Погашение задолженности прошлых лет по налогу на доходы физических лиц и взносам по обязательному социальному страхованию муниципальных казенных, бюджетных и автономных учреждений</t>
  </si>
  <si>
    <t>i5_00007079300020010000</t>
  </si>
  <si>
    <t>9300020010</t>
  </si>
  <si>
    <t>i5_00007079300020020000</t>
  </si>
  <si>
    <t>i5_00007079300020030000</t>
  </si>
  <si>
    <t>i5_00007079300072300000</t>
  </si>
  <si>
    <t>i5_000070793000S2300000</t>
  </si>
  <si>
    <t>Другие вопросы в области образования</t>
  </si>
  <si>
    <t>i3_00007090000000000000</t>
  </si>
  <si>
    <t>0709</t>
  </si>
  <si>
    <t>i4_00007090200000000000</t>
  </si>
  <si>
    <t>i4_00007090260000000000</t>
  </si>
  <si>
    <t>МКУ "ЦСМУ"</t>
  </si>
  <si>
    <t>i5_00007090260001370000</t>
  </si>
  <si>
    <t>0260001370</t>
  </si>
  <si>
    <t>Иные выплаты персоналу учреждений, за исключением фонда оплаты труда</t>
  </si>
  <si>
    <t>112</t>
  </si>
  <si>
    <t>i5_00007090260070060000</t>
  </si>
  <si>
    <t>Пособия, компенсации, меры социальной поддержки по публичным нормативным обязательствам</t>
  </si>
  <si>
    <t>313</t>
  </si>
  <si>
    <t>i5_00007090260071410000</t>
  </si>
  <si>
    <t>Муниципальная программа "Повышение эффективности бюджетных расходов Боровичского муниципального района на 2017-2019 годы"</t>
  </si>
  <si>
    <t>i4_00007091800000000000</t>
  </si>
  <si>
    <t>1800000000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</si>
  <si>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</si>
  <si>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i5_00007091800071340000</t>
  </si>
  <si>
    <t>1800071340</t>
  </si>
  <si>
    <t>i4_00007099300000000000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</si>
  <si>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</si>
  <si>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i5_00007099300070280000</t>
  </si>
  <si>
    <t>9300070280</t>
  </si>
  <si>
    <t>i5_00007099300072300000</t>
  </si>
  <si>
    <t>i5_000070993000S2300000</t>
  </si>
  <si>
    <t>i4_00007099500000000000</t>
  </si>
  <si>
    <t>i5_00007099500001000000</t>
  </si>
  <si>
    <t>i5_00007099500070280000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</si>
  <si>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</si>
  <si>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</si>
  <si>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</si>
  <si>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</si>
  <si>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</si>
  <si>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</si>
  <si>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</si>
  <si>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</si>
  <si>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</si>
  <si>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</si>
  <si>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</si>
  <si>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</si>
  <si>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</si>
  <si>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</si>
  <si>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Содержание подведомственных учреждений. Библиотеки</t>
  </si>
  <si>
    <t>i5_00008010310001420000</t>
  </si>
  <si>
    <t>0310001420</t>
  </si>
  <si>
    <t>i5_00008010310023010000</t>
  </si>
  <si>
    <t>i5_00008010310071410000</t>
  </si>
  <si>
    <t>Мероприятия по укреплению материально-технической базы домов культуры</t>
  </si>
  <si>
    <t>i5_00008010310072540000</t>
  </si>
  <si>
    <t>0310072540</t>
  </si>
  <si>
    <t>Мероприятия по укреплению материально-технической базы учреждений культуры(за исключением домов культуры)</t>
  </si>
  <si>
    <t>i5_000080103100L5581000</t>
  </si>
  <si>
    <t>03100L5581</t>
  </si>
  <si>
    <t>Численность работников муниципальных учреждений , состоящих на местном бюджете, за  9 месяцев 2017 года составила  918 человека с фондом оплаты труда 114796 тыс.рублей.</t>
  </si>
  <si>
    <t>Численность муниципальных служащих за 9 месяцев 2017 года составила 73 человека с фондом оплаты труда 21728 тыс. рублей</t>
  </si>
  <si>
    <t>i5_00003092000029310000</t>
  </si>
  <si>
    <t>2000029310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</si>
  <si>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</si>
  <si>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 в 2015-2017 годах</t>
  </si>
  <si>
    <t>i5_00003099300072300000</t>
  </si>
  <si>
    <t>9300072300</t>
  </si>
  <si>
    <t>i5_000030993000S2300000</t>
  </si>
  <si>
    <t>93000S2300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</si>
  <si>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</si>
  <si>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i5_00003099390001690000</t>
  </si>
  <si>
    <t>9390001690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</si>
  <si>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</si>
  <si>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</si>
  <si>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</si>
  <si>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</si>
  <si>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</si>
  <si>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</si>
  <si>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</si>
  <si>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</si>
  <si>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</si>
  <si>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</si>
  <si>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</si>
  <si>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</si>
  <si>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</si>
  <si>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</si>
  <si>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</si>
  <si>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i4_00004059300000000000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</si>
  <si>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</si>
  <si>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</si>
  <si>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</si>
  <si>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</si>
  <si>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</si>
  <si>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</si>
  <si>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2014-2017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</si>
  <si>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</si>
  <si>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</si>
  <si>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</si>
  <si>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</si>
  <si>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</si>
  <si>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</si>
  <si>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</si>
  <si>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</si>
  <si>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</si>
  <si>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</si>
  <si>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</si>
  <si>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</si>
  <si>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</si>
  <si>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</si>
  <si>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торговли в Боровичском муниципальном районе на 2017-2019 годы"</t>
  </si>
  <si>
    <t>i4_00004122200000000000</t>
  </si>
  <si>
    <t>2200000000</t>
  </si>
  <si>
    <t>Организация и проведение выставок, ярмарок, конкурсов и иных мероприятий в целях стимулирования деловой активности хозяйствующих субъектов, осуществляющих торговую деятельность</t>
  </si>
  <si>
    <t>i5_00004122200022010000</t>
  </si>
  <si>
    <t>2200022010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</si>
  <si>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</si>
  <si>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i5_00004122200022020000</t>
  </si>
  <si>
    <t>2200022020</t>
  </si>
  <si>
    <t>Муниципальная программа "Развитие малого и среднего предпринимательства в Боровичском муниципальном районе на 2016-2018 годы"</t>
  </si>
  <si>
    <t>i4_00004122600000000000</t>
  </si>
  <si>
    <t>2600000000</t>
  </si>
  <si>
    <t>Организация и проведение конкурсов профессионального мастерства в муниципальном районе</t>
  </si>
  <si>
    <t>i5_00004122600022610000</t>
  </si>
  <si>
    <t>2600022610</t>
  </si>
  <si>
    <t>Предоставление субсидий субъектам малого и среднего предпринимательства на компенсацию затрат, связанных с оплатой образовательных услуг</t>
  </si>
  <si>
    <t>i5_00004122600022620000</t>
  </si>
  <si>
    <t>2600022620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</si>
  <si>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</si>
  <si>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</si>
  <si>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</si>
  <si>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</si>
  <si>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</si>
  <si>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</si>
  <si>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Создание информационных условий функционирования систем управления</t>
  </si>
  <si>
    <t>i5_00004122900022920000</t>
  </si>
  <si>
    <t>2900022920</t>
  </si>
  <si>
    <t>Организация проведения кадастровых работ по земельным участкам, подлежащим отнесению к муниципальной собственности</t>
  </si>
  <si>
    <t>i5_00004122900026050000</t>
  </si>
  <si>
    <t>2900026050</t>
  </si>
  <si>
    <t>i4_00004129300000000000</t>
  </si>
  <si>
    <t>i5_00004129390099990000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</si>
  <si>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</si>
  <si>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</si>
  <si>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</si>
  <si>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</si>
  <si>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</si>
  <si>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</si>
  <si>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"Энергосбережение в Боровичском районе на 2015-2017 годы"</t>
  </si>
  <si>
    <t>i4_00005010700000000000</t>
  </si>
  <si>
    <t>0700000000</t>
  </si>
  <si>
    <t>Предоставление субсидий товариществам собственников жилья, жилищным, жилищно-строительным кооперативам или иным специализированным потребительским кооперативам, управляющим организациям, региональному оператору на организацию и проведение работ по установке общедомовых (коллективных) приборов учета тепловой энергии в одно- и двухэтажных многоквартирных домах, расположенных на территории Новгородской области, со стенами из камня, кирпича, панелей, блоков, дерева, смешанных и других материалов до 1999 года постройки включительно</t>
  </si>
  <si>
    <t>i5_000050107000S2350000</t>
  </si>
  <si>
    <t>07000S2350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</si>
  <si>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</si>
  <si>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</si>
  <si>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</si>
  <si>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i4_00005011500000000000</t>
  </si>
  <si>
    <t>1500000000</t>
  </si>
  <si>
    <t>Разработка проектно-сметной документации и государственная экспертиза ПСД строительства водопровода в д. Будрино Прогресского сельского поселения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</si>
  <si>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</si>
  <si>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</si>
  <si>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</si>
  <si>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</si>
  <si>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</si>
  <si>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</si>
  <si>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</si>
  <si>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</si>
  <si>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</si>
  <si>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</si>
  <si>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</si>
  <si>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</si>
  <si>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</si>
  <si>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</si>
  <si>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</si>
  <si>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</si>
  <si>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</si>
  <si>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</si>
  <si>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</si>
  <si>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</si>
  <si>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</si>
  <si>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</si>
  <si>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</si>
  <si>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</si>
  <si>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</si>
  <si>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</si>
  <si>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</si>
  <si>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</si>
  <si>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</si>
  <si>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</si>
  <si>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</si>
  <si>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</si>
  <si>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</si>
  <si>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</si>
  <si>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</si>
  <si>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</si>
  <si>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</si>
  <si>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</si>
  <si>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</si>
  <si>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</si>
  <si>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</si>
  <si>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</si>
  <si>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</si>
  <si>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</si>
  <si>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</si>
  <si>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</si>
  <si>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</si>
  <si>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</si>
  <si>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</si>
  <si>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</si>
  <si>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</si>
  <si>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</si>
  <si>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</si>
  <si>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</si>
  <si>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</si>
  <si>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</si>
  <si>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</si>
  <si>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</si>
  <si>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</si>
  <si>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</si>
  <si>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</si>
  <si>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</si>
  <si>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</si>
  <si>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</si>
  <si>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</si>
  <si>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</si>
  <si>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</si>
  <si>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</si>
  <si>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</si>
  <si>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</si>
  <si>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</si>
  <si>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</si>
  <si>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</si>
  <si>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</si>
  <si>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</si>
  <si>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</si>
  <si>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</si>
  <si>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</si>
  <si>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</si>
  <si>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</si>
  <si>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</si>
  <si>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</si>
  <si>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</si>
  <si>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</si>
  <si>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</si>
  <si>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</si>
  <si>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</si>
  <si>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</si>
  <si>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</si>
  <si>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</si>
  <si>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</si>
  <si>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</si>
  <si>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</si>
  <si>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</si>
  <si>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</si>
  <si>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</si>
  <si>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</si>
  <si>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</si>
  <si>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</si>
  <si>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</si>
  <si>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</si>
  <si>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</si>
  <si>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</si>
  <si>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</si>
  <si>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</si>
  <si>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</si>
  <si>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</si>
  <si>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</si>
  <si>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</si>
  <si>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</si>
  <si>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</si>
  <si>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</si>
  <si>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</si>
  <si>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</si>
  <si>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</si>
  <si>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</si>
  <si>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</si>
  <si>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</si>
  <si>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</si>
  <si>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</si>
  <si>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</si>
  <si>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</si>
  <si>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</si>
  <si>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</si>
  <si>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</si>
  <si>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</si>
  <si>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</si>
  <si>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</si>
  <si>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</si>
  <si>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</si>
  <si>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</si>
  <si>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</si>
  <si>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</si>
  <si>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</si>
  <si>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</si>
  <si>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</si>
  <si>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</si>
  <si>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</si>
  <si>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</si>
  <si>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</si>
  <si>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</si>
  <si>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</si>
  <si>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</si>
  <si>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</si>
  <si>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</si>
  <si>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</si>
  <si>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</si>
  <si>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</si>
  <si>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</si>
  <si>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</si>
  <si>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</si>
  <si>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</si>
  <si>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</si>
  <si>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</si>
  <si>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</si>
  <si>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</si>
  <si>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</si>
  <si>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</si>
  <si>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</si>
  <si>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</si>
  <si>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</si>
  <si>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</si>
  <si>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</si>
  <si>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</si>
  <si>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</si>
  <si>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</si>
  <si>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</si>
  <si>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</si>
  <si>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</si>
  <si>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</si>
  <si>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</si>
  <si>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</si>
  <si>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</si>
  <si>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</si>
  <si>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</si>
  <si>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</si>
  <si>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</si>
  <si>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</si>
  <si>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</si>
  <si>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</si>
  <si>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</si>
  <si>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</si>
  <si>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</si>
  <si>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</si>
  <si>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</si>
  <si>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</si>
  <si>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Прочие неналоговые доходы бюджетов сельских поселений</t>
  </si>
  <si>
    <t>11705050100000180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</si>
  <si>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</si>
  <si>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</si>
  <si>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</si>
  <si>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</si>
  <si>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</si>
  <si>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</si>
  <si>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</si>
  <si>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</si>
  <si>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</si>
  <si>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бюджетам на поддержку мер по обеспечению сбалансированности бюджетов</t>
  </si>
  <si>
    <t>20215002000000151</t>
  </si>
  <si>
    <t>i2_00020215002000000151</t>
  </si>
  <si>
    <t>Дотации бюджетам муниципальных районов на поддержку мер по обеспечению сбалансированности бюджетов</t>
  </si>
  <si>
    <t>20215002050000151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</si>
  <si>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</si>
  <si>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</si>
  <si>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</si>
  <si>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реализацию федеральных целевых программ</t>
  </si>
  <si>
    <t>20220051000000151</t>
  </si>
  <si>
    <t>i2_00020220051000000151</t>
  </si>
  <si>
    <t>Субсидии бюджетам муниципальных районов на реализацию федеральных целевых программ</t>
  </si>
  <si>
    <t>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</si>
  <si>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</si>
  <si>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</si>
  <si>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</si>
  <si>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</si>
  <si>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</si>
  <si>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</si>
  <si>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20225027000000151</t>
  </si>
  <si>
    <t>i2_00020225027000000151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</si>
  <si>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</si>
  <si>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</si>
  <si>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</si>
  <si>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</si>
  <si>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i2_00020225097000000151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</si>
  <si>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</si>
  <si>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</si>
  <si>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</si>
  <si>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20225558000000151</t>
  </si>
  <si>
    <t>i2_00020225558000000151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</si>
  <si>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</si>
  <si>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</si>
  <si>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</si>
  <si>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</si>
  <si>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</si>
  <si>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</si>
  <si>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</si>
  <si>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</si>
  <si>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</si>
  <si>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</si>
  <si>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</si>
  <si>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</si>
  <si>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</si>
  <si>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</si>
  <si>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</si>
  <si>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</si>
  <si>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</si>
  <si>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</si>
  <si>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</si>
  <si>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</si>
  <si>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</si>
  <si>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</si>
  <si>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</si>
  <si>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</si>
  <si>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</si>
  <si>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</si>
  <si>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</si>
  <si>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</si>
  <si>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</si>
  <si>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</si>
  <si>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</si>
  <si>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</si>
  <si>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</si>
  <si>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</si>
  <si>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</si>
  <si>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</si>
  <si>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</si>
  <si>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</si>
  <si>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</si>
  <si>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</si>
  <si>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</si>
  <si>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</si>
  <si>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</si>
  <si>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</si>
  <si>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</si>
  <si>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</si>
  <si>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</si>
  <si>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</si>
  <si>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</si>
  <si>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</si>
  <si>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</si>
  <si>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</si>
  <si>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</si>
  <si>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</si>
  <si>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</si>
  <si>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Иные межбюджетные трансферты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</si>
  <si>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</si>
  <si>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</si>
  <si>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</si>
  <si>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</si>
  <si>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</si>
  <si>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</si>
  <si>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</si>
  <si>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</si>
  <si>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</si>
  <si>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</si>
  <si>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</si>
  <si>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</si>
  <si>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</si>
  <si>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</si>
  <si>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</si>
  <si>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</si>
  <si>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20705000050000180</t>
  </si>
  <si>
    <t>i2_00020705000050000180</t>
  </si>
  <si>
    <t>20705030050000180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</si>
  <si>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</si>
  <si>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</si>
  <si>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</si>
  <si>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</si>
  <si>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</si>
  <si>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</si>
  <si>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</si>
  <si>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</si>
  <si>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Комитет финансов Администрации Боровичского муниципального района</t>
  </si>
  <si>
    <t>02290545</t>
  </si>
  <si>
    <t>492</t>
  </si>
  <si>
    <t>49606000</t>
  </si>
  <si>
    <t>И.И.Федорова</t>
  </si>
  <si>
    <t>Н.Ю.Дитяткина</t>
  </si>
  <si>
    <t>Государственные гарантии ДОУ и школы</t>
  </si>
  <si>
    <t>i5_00007010260070040000</t>
  </si>
  <si>
    <t>0260070040</t>
  </si>
  <si>
    <t>Иные субсидии некоммерческим организациям ( за исключением государственных (муниципальных) учреждений)</t>
  </si>
  <si>
    <t>634</t>
  </si>
  <si>
    <t>Оказание социальной поддержки обучающимся муниципальных образовательных организаций</t>
  </si>
  <si>
    <t>i5_00007010260070060000</t>
  </si>
  <si>
    <t>0260070060</t>
  </si>
  <si>
    <t>Частичная компенсация дополнительных расходов на повышение заработной платы работников бюджетной сферы</t>
  </si>
  <si>
    <t>i5_00007010260071410000</t>
  </si>
  <si>
    <t>0260071410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</si>
  <si>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</si>
  <si>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i5_00007010260072120000</t>
  </si>
  <si>
    <t>0260072120</t>
  </si>
  <si>
    <t>Субсидии на ремонт зданий муниципальных дошкольных образовательных организаций</t>
  </si>
  <si>
    <t>i5_00007010260072550000</t>
  </si>
  <si>
    <t>0260072550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</si>
  <si>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</si>
  <si>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i5_000070102600S2120000</t>
  </si>
  <si>
    <t>02600S2120</t>
  </si>
  <si>
    <t>Расходы на ремонт зданий муниципальных дошкольных образовательных организаций за счет местного бюджета</t>
  </si>
  <si>
    <t>i5_000070102600S2550000</t>
  </si>
  <si>
    <t>02600S2550</t>
  </si>
  <si>
    <t>i4_00007012600000000000</t>
  </si>
  <si>
    <t>i4_00007019300000000000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</si>
  <si>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</si>
  <si>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i5_00007019300020020000</t>
  </si>
  <si>
    <t>9300020020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</si>
  <si>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</si>
  <si>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</si>
  <si>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</si>
  <si>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</si>
  <si>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i5_00007019300022300000</t>
  </si>
  <si>
    <t>9300022300</t>
  </si>
  <si>
    <t>i5_00007019300072300000</t>
  </si>
  <si>
    <t>i5_000070193000S2300000</t>
  </si>
  <si>
    <t>Общее образование</t>
  </si>
  <si>
    <t>i3_00007020000000000000</t>
  </si>
  <si>
    <t>0702</t>
  </si>
  <si>
    <t>i4_00007020200000000000</t>
  </si>
  <si>
    <t>i4_00007020210000000000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</si>
  <si>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</si>
  <si>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</si>
  <si>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</si>
  <si>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</si>
  <si>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</si>
  <si>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</si>
  <si>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Мероприятия по замене окон в муниципальных общеобразовательных организациях (за счет средств областного бюджета)</t>
  </si>
  <si>
    <t>i5_00007020210072100000</t>
  </si>
  <si>
    <t>0210072100</t>
  </si>
  <si>
    <t>Софинансирование к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</si>
  <si>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i5_000070202100L0971000</t>
  </si>
  <si>
    <t>02100L0971</t>
  </si>
  <si>
    <t>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</si>
  <si>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i5_000070202100R0971000</t>
  </si>
  <si>
    <t>02100R0971</t>
  </si>
  <si>
    <t>Мероприятия по замене окон в муниципальных общеобразовательных организациях (за счет средств местного бюджета)</t>
  </si>
  <si>
    <t>i5_000070202100S2100000</t>
  </si>
  <si>
    <t>02100S2100</t>
  </si>
  <si>
    <t>i4_00007020260000000000</t>
  </si>
  <si>
    <t>Обеспечение деятельности подведомственных учреждений Школы</t>
  </si>
  <si>
    <t>i5_00007020260001210000</t>
  </si>
  <si>
    <t>0260001210</t>
  </si>
  <si>
    <t>i5_00007020260012130000</t>
  </si>
  <si>
    <t>i5_00007020260070040000</t>
  </si>
  <si>
    <t>i5_00007020260070060000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</si>
  <si>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</si>
  <si>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i5_00007020260070630000</t>
  </si>
  <si>
    <t>0260070630</t>
  </si>
  <si>
    <t>i5_00007020260071410000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</si>
  <si>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</si>
  <si>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i5_00007020260072080000</t>
  </si>
  <si>
    <t>0260072080</t>
  </si>
  <si>
    <t>i5_00007020260072120000</t>
  </si>
  <si>
    <t>i5_00005011500021530000</t>
  </si>
  <si>
    <t>1500021530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</si>
  <si>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</si>
  <si>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</si>
  <si>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Разработка проектно-сметной документации и государственная экспертиза ПСД строительства водопровода в п. Первое мая Сушанского сельского поселения</t>
  </si>
  <si>
    <t>i5_00005011500021540000</t>
  </si>
  <si>
    <t>1500021540</t>
  </si>
  <si>
    <t>Корректировка проектно-сметной документации и государственная экспертиза ПСД строительства водопровода в д. Речка, д. Фаустово Железковского сельского поселения</t>
  </si>
  <si>
    <t>i5_00005011500021550000</t>
  </si>
  <si>
    <t>1500021550</t>
  </si>
  <si>
    <t>Муниципальная программа Боровичского муниципального района «Капитальный ремонт муниципального жилого фонда на территории Боровичского муниципального района на 2016-2020 годы»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</si>
  <si>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</si>
  <si>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</si>
  <si>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</si>
  <si>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</si>
  <si>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</si>
  <si>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</si>
  <si>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</si>
  <si>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</si>
  <si>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</si>
  <si>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</si>
  <si>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</si>
  <si>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i5_00005019390099990000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</si>
  <si>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</si>
  <si>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</si>
  <si>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</si>
  <si>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i3_00005020000000000000</t>
  </si>
  <si>
    <t>0502</t>
  </si>
  <si>
    <t>Муниципальная программа Боровичского муниципального района «Обеспечение населения качественной питьевой водой и очистка сточных вод на территории Боровичского муниципального района на 2016-2018 годы»</t>
  </si>
  <si>
    <t>i4_00005020600000000000</t>
  </si>
  <si>
    <t>0600000000</t>
  </si>
  <si>
    <t>Строительство и ремонт хозяйственно-бытовых колодцев</t>
  </si>
  <si>
    <t>i5_00005020600006010000</t>
  </si>
  <si>
    <t>0600006010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</si>
  <si>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</si>
  <si>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</si>
  <si>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</si>
  <si>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</si>
  <si>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</si>
  <si>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</si>
  <si>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i4_00005020700000000000</t>
  </si>
  <si>
    <t>Реализация мероприятий муниципальных программ в области энергосбережения и повышения энергетической эффективности в рамках подпрограммы "Энергосбережение 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</t>
  </si>
  <si>
    <t>i5_00005020700072350000</t>
  </si>
  <si>
    <t>0700072350</t>
  </si>
  <si>
    <t>i4_00005021500000000000</t>
  </si>
  <si>
    <t>Строительство газопровода в д. Сушани Сушанского сельского поселения</t>
  </si>
  <si>
    <t>i5_000050215000L0184000</t>
  </si>
  <si>
    <t>15000L0184</t>
  </si>
  <si>
    <t>Строительство распределительных газовых сетей в сельской местности</t>
  </si>
  <si>
    <t>i5_000050215000R0184000</t>
  </si>
  <si>
    <t>15000R0184</t>
  </si>
  <si>
    <t>i4_00005029300000000000</t>
  </si>
  <si>
    <t>Обслуживание газопровода высокого давления</t>
  </si>
  <si>
    <t>i5_00005029300029110000</t>
  </si>
  <si>
    <t>9300029110</t>
  </si>
  <si>
    <t>Благоустройство</t>
  </si>
  <si>
    <t>i3_00005030000000000000</t>
  </si>
  <si>
    <t>0503</t>
  </si>
  <si>
    <t>i4_00005039300000000000</t>
  </si>
  <si>
    <t>Уличное освещение</t>
  </si>
  <si>
    <t>i5_00005039300027010000</t>
  </si>
  <si>
    <t>9300027010</t>
  </si>
  <si>
    <t>Содержание кладбища</t>
  </si>
  <si>
    <t>i5_00005039300027030000</t>
  </si>
  <si>
    <t>9300027030</t>
  </si>
  <si>
    <t>i5_00005039390099990000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</si>
  <si>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</si>
  <si>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</si>
  <si>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</si>
  <si>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</si>
  <si>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</si>
  <si>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</si>
  <si>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Боровичского муниципального района "Развитие образования и молодёжной политики в Боровичском муниципальном районе на 2014-2020 годы"</t>
  </si>
  <si>
    <t>i4_00007010200000000000</t>
  </si>
  <si>
    <t>0200000000</t>
  </si>
  <si>
    <t>Подпрограмма "Развитие дошкольного и общего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</si>
  <si>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i4_00007010210000000000</t>
  </si>
  <si>
    <t>0210000000</t>
  </si>
  <si>
    <t>Софинансирование на 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</t>
  </si>
  <si>
    <t>i5_000070102100L0271000</t>
  </si>
  <si>
    <t>02100L0271</t>
  </si>
  <si>
    <t>Субсидии автономным учреждениям на иные цели</t>
  </si>
  <si>
    <t>622</t>
  </si>
  <si>
    <t>Проведение мероприятий по формированию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на 2011-2020 годы</t>
  </si>
  <si>
    <t>i5_000070102100R0271000</t>
  </si>
  <si>
    <t>02100R0271</t>
  </si>
  <si>
    <t>Подпрограмма "Обеспечение реализации муниципальной программы  "Развитие образования и молодёжной политики в Боровичском муниципальном районе на 2014-2020 годы"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</si>
  <si>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i4_00007010260000000000</t>
  </si>
  <si>
    <t>0260000000</t>
  </si>
  <si>
    <t>i5_00007010260001200000</t>
  </si>
  <si>
    <t>0260001200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</si>
  <si>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</si>
  <si>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</si>
  <si>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</si>
  <si>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</si>
  <si>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</si>
  <si>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i5_00007010260012130000</t>
  </si>
  <si>
    <t>0260012130</t>
  </si>
  <si>
    <t>Субсидии бюджетным учреждениям на иные цели</t>
  </si>
  <si>
    <t>612</t>
  </si>
  <si>
    <t>Ремонт и оснащение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в 2017-2020 годах (ремонт медицинских кабинетов)</t>
  </si>
  <si>
    <t>i5_00007010260020220000</t>
  </si>
  <si>
    <t>0260020220</t>
  </si>
  <si>
    <t>9 октября 2017 г.</t>
  </si>
  <si>
    <t>Предоставление бюджетных кредитов внутри страны в валюте Российской Федерации</t>
  </si>
  <si>
    <t>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</si>
  <si>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</si>
  <si>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01060502000000500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</si>
  <si>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</si>
  <si>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</si>
  <si>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Обеспечение развития и укрепления материально-технической базы муниципальных домов культуры, подведомственных органам местного самоуправления муниципального района, реализующего полномочия в сфере культуры</t>
  </si>
  <si>
    <t>i5_000080103100R5581000</t>
  </si>
  <si>
    <t>03100R5581</t>
  </si>
  <si>
    <t>Укрепление материально-технической базы муниципальных учреждений(за исключением муниципальных домов культуры), подведомственных органам местного самоуправления муниципального района, реализующего полномочия в сфере культуры</t>
  </si>
  <si>
    <t>i5_000080103100S2540000</t>
  </si>
  <si>
    <t>03100S2540</t>
  </si>
  <si>
    <t>i4_00008019300000000000</t>
  </si>
  <si>
    <t>i5_00008019300072300000</t>
  </si>
  <si>
    <t>i5_000080193000S2300000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</si>
  <si>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</si>
  <si>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</si>
  <si>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</si>
  <si>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</si>
  <si>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</si>
  <si>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в сфере культуры (Телевидение)</t>
  </si>
  <si>
    <t>i5_00008040310020310000</t>
  </si>
  <si>
    <t>0310020310</t>
  </si>
  <si>
    <t>Подпрограмма "Обеспечение реализации муниципальной программы "Развитие культуры и туризма в Боровичском районе на 2014-2020 годы"</t>
  </si>
  <si>
    <t>i4_00008040340000000000</t>
  </si>
  <si>
    <t>0340000000</t>
  </si>
  <si>
    <t>Содержание муниципального казённого учреждения Центр бухгалтерского обслуживания учреждений культуры</t>
  </si>
  <si>
    <t>i5_00008040340001440000</t>
  </si>
  <si>
    <t>0340001440</t>
  </si>
  <si>
    <t>i4_00008049500000000000</t>
  </si>
  <si>
    <t>i5_00008049500001000000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</si>
  <si>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</si>
  <si>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</si>
  <si>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</si>
  <si>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</si>
  <si>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</si>
  <si>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</si>
  <si>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</si>
  <si>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i5_00010019390099990000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</si>
  <si>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</si>
  <si>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</si>
  <si>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</si>
  <si>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</si>
  <si>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</si>
  <si>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i4_00010030200000000000</t>
  </si>
  <si>
    <t>i4_00010030260000000000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</si>
  <si>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</si>
  <si>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i5_00010030260070070000</t>
  </si>
  <si>
    <t>0260070070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</si>
  <si>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</si>
  <si>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i5_00010030260070310000</t>
  </si>
  <si>
    <t>0260070310</t>
  </si>
  <si>
    <t>Муниципальная программа "Обеспечение жильём молодых семей на 2015-2017 годы"</t>
  </si>
  <si>
    <t>i4_00010032700000000000</t>
  </si>
  <si>
    <t>2700000000</t>
  </si>
  <si>
    <t>Предоставление социальных выплат молодым семьям на приобретение (строительство) жилья за счет средств бюджета муниципального района</t>
  </si>
  <si>
    <t>i5_000100327000L0201000</t>
  </si>
  <si>
    <t>27000L0201</t>
  </si>
  <si>
    <t>Субсидии гражданам на приобретение жилья</t>
  </si>
  <si>
    <t>322</t>
  </si>
  <si>
    <t>Предоставление социальных выплат молодым семьям на приобретение (строительство) жилья за счет областного бюджета</t>
  </si>
  <si>
    <t>i5_000100327000R0201000</t>
  </si>
  <si>
    <t>27000R0201</t>
  </si>
  <si>
    <t>i4_00010039300000000000</t>
  </si>
  <si>
    <t>Оплата жилищно-коммунальных услуг отдельным категориям граждан</t>
  </si>
  <si>
    <t>i5_00010039300052500000</t>
  </si>
  <si>
    <t>9300052500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</si>
  <si>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</si>
  <si>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i5_00010039300070070000</t>
  </si>
  <si>
    <t>9300070070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</si>
  <si>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</si>
  <si>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i5_00010039300070160000</t>
  </si>
  <si>
    <t>9300070160</t>
  </si>
  <si>
    <t>Приобретение товаров, работ, услуг в пользу граждан в целях их социального обеспечения</t>
  </si>
  <si>
    <t>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</si>
  <si>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</si>
  <si>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i5_00010039300070210000</t>
  </si>
  <si>
    <t>9300070210</t>
  </si>
  <si>
    <t>Предоставление мер социальной поддержки ветеранов труда Новгородской области</t>
  </si>
  <si>
    <t>i5_00010039300070240000</t>
  </si>
  <si>
    <t>9300070240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</si>
  <si>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</si>
  <si>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i5_00010039300070270000</t>
  </si>
  <si>
    <t>9300070270</t>
  </si>
  <si>
    <t>Предоставление мер социальной поддержки ветеранам труда и гражданам, приравненным к ним</t>
  </si>
  <si>
    <t>i5_00010039300070410000</t>
  </si>
  <si>
    <t>9300070410</t>
  </si>
  <si>
    <t>Предоставление мер социальной поддержки тружеников тыла</t>
  </si>
  <si>
    <t>i5_00010039300070420000</t>
  </si>
  <si>
    <t>9300070420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</si>
  <si>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</si>
  <si>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i5_00010039300070430000</t>
  </si>
  <si>
    <t>9300070430</t>
  </si>
  <si>
    <t>Представление социальной выплаты на компенсацию (возмещение) расходов граждан по уплате процентов за пользование кредитом (займом)</t>
  </si>
  <si>
    <t>i5_00010039300070670000</t>
  </si>
  <si>
    <t>9300070670</t>
  </si>
  <si>
    <t>Осуществление отдельных государственных полномочий по назначению и выплате единовременного пособия одинокой матери</t>
  </si>
  <si>
    <t>i5_00010039300070690000</t>
  </si>
  <si>
    <t>9300070690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</si>
  <si>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</si>
  <si>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</si>
  <si>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</si>
  <si>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</si>
  <si>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</si>
  <si>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i4_00010040250000000000</t>
  </si>
  <si>
    <t>0250000000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</si>
  <si>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</si>
  <si>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i5_00010040250070600000</t>
  </si>
  <si>
    <t>0250070600</t>
  </si>
  <si>
    <t>i4_00010040260000000000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</si>
  <si>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</si>
  <si>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i5_00010040260070010000</t>
  </si>
  <si>
    <t>0260070010</t>
  </si>
  <si>
    <t>Содержание ребёнка в семье опекуна и приемной семье, а также вознаграждение, причитающееся приемному родителю</t>
  </si>
  <si>
    <t>i5_00010040260070130000</t>
  </si>
  <si>
    <t>0260070130</t>
  </si>
  <si>
    <t>i4_00010049300000000000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</si>
  <si>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</si>
  <si>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i5_00010049300070200000</t>
  </si>
  <si>
    <t>9300070200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</si>
  <si>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</si>
  <si>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i5_00010049300070230000</t>
  </si>
  <si>
    <t>9300070230</t>
  </si>
  <si>
    <t>Осуществление отдельных государственных полномочий по назначению и выплате пособий гражданам, имеющим детей</t>
  </si>
  <si>
    <t>i5_00010049300070400000</t>
  </si>
  <si>
    <t>9300070400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</si>
  <si>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</si>
  <si>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</si>
  <si>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</si>
  <si>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</si>
  <si>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</si>
  <si>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</si>
  <si>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Другие вопросы в области социальной политики</t>
  </si>
  <si>
    <t>i3_00010060000000000000</t>
  </si>
  <si>
    <t>1006</t>
  </si>
  <si>
    <t>Муниципальная программа "Доступная среда в Боровичском муниципальном районе на 2017-2019 годы"</t>
  </si>
  <si>
    <t>i4_00010060400000000000</t>
  </si>
  <si>
    <t>0400000000</t>
  </si>
  <si>
    <t>Установка системы вызова персонала для инвалидов и других маломобильных групп населения в комитете социальной защиты населения</t>
  </si>
  <si>
    <t>i5_00010060400020410000</t>
  </si>
  <si>
    <t>0400020410</t>
  </si>
  <si>
    <t>i4_00010069500000000000</t>
  </si>
  <si>
    <t>i5_00010069500001000000</t>
  </si>
  <si>
    <t>i5_00010069500070280000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</si>
  <si>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</si>
  <si>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</si>
  <si>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</si>
  <si>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</si>
  <si>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</si>
  <si>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</si>
  <si>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«Развитие физической культуры и спорта в Боровичском муниципальном районе на 2016-2017 годы»</t>
  </si>
  <si>
    <t>i4_00011010500000000000</t>
  </si>
  <si>
    <t>0500000000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</si>
  <si>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</si>
  <si>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</si>
  <si>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</si>
  <si>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</si>
  <si>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</si>
  <si>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</si>
  <si>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</si>
  <si>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i5_00011010500024040000</t>
  </si>
  <si>
    <t>0500024040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</si>
  <si>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</si>
  <si>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</si>
  <si>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</si>
  <si>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i4_00011019300000000000</t>
  </si>
  <si>
    <t>i5_00011019300072300000</t>
  </si>
  <si>
    <t>i5_000110193000S2300000</t>
  </si>
  <si>
    <t>i5_00011019390099990000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</si>
  <si>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</si>
  <si>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</si>
  <si>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</si>
  <si>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</si>
  <si>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</si>
  <si>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</si>
  <si>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</si>
  <si>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</si>
  <si>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</si>
  <si>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</si>
  <si>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</si>
  <si>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</si>
  <si>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</si>
  <si>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</si>
  <si>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</si>
  <si>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</si>
  <si>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</si>
  <si>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</si>
  <si>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</si>
  <si>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</si>
  <si>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</si>
  <si>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</si>
  <si>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</si>
  <si>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</si>
  <si>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</si>
  <si>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</si>
  <si>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</si>
  <si>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</si>
  <si>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</si>
  <si>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</si>
  <si>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</si>
  <si>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</si>
  <si>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</si>
  <si>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</si>
  <si>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</si>
  <si>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</si>
  <si>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</si>
  <si>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</si>
  <si>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</si>
  <si>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</si>
  <si>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</si>
  <si>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</si>
  <si>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</si>
  <si>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</si>
  <si>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</si>
  <si>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</si>
  <si>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</si>
  <si>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</si>
  <si>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</si>
  <si>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</si>
  <si>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</si>
  <si>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</si>
  <si>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</si>
  <si>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</si>
  <si>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</si>
  <si>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</si>
  <si>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</si>
  <si>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</si>
  <si>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</si>
  <si>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</si>
  <si>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</si>
  <si>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</si>
  <si>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</si>
  <si>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</si>
  <si>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</si>
  <si>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</si>
  <si>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</si>
  <si>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</si>
  <si>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</si>
  <si>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</si>
  <si>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</si>
  <si>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</si>
  <si>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</si>
  <si>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</si>
  <si>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</si>
  <si>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</si>
  <si>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</si>
  <si>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</si>
  <si>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</si>
  <si>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</si>
  <si>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</si>
  <si>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</si>
  <si>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</si>
  <si>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</si>
  <si>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</si>
  <si>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</si>
  <si>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</si>
  <si>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</si>
  <si>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</si>
  <si>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</si>
  <si>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</si>
  <si>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</si>
  <si>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</si>
  <si>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</si>
  <si>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</si>
  <si>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</si>
  <si>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</si>
  <si>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</si>
  <si>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</si>
  <si>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</si>
  <si>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</si>
  <si>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</si>
  <si>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</si>
  <si>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</si>
  <si>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</si>
  <si>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</si>
  <si>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</si>
  <si>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</si>
  <si>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</si>
  <si>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</si>
  <si>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</si>
  <si>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</si>
  <si>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</si>
  <si>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</si>
  <si>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</si>
  <si>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октября 2017 г.</t>
  </si>
  <si>
    <t>КВАРТАЛ</t>
  </si>
  <si>
    <t>01.10.2017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</si>
  <si>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</si>
  <si>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</si>
  <si>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</si>
  <si>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</si>
  <si>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</si>
  <si>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</si>
  <si>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</si>
  <si>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</si>
  <si>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</si>
  <si>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</si>
  <si>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</si>
  <si>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</si>
  <si>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</si>
  <si>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</si>
  <si>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</si>
  <si>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</si>
  <si>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</si>
  <si>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</si>
  <si>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</si>
  <si>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</si>
  <si>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</si>
  <si>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</si>
  <si>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</si>
  <si>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</si>
  <si>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</si>
  <si>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</si>
  <si>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</si>
  <si>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</si>
  <si>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</si>
  <si>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</si>
  <si>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</si>
  <si>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</si>
  <si>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</si>
  <si>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</si>
  <si>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</si>
  <si>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</si>
  <si>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</si>
  <si>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</si>
  <si>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</si>
  <si>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</si>
  <si>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</si>
  <si>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</si>
  <si>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</si>
  <si>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</si>
  <si>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</si>
  <si>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</si>
  <si>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</si>
  <si>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</si>
  <si>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</si>
  <si>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</si>
  <si>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</si>
  <si>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</si>
  <si>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</si>
  <si>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</si>
  <si>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</si>
  <si>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</si>
  <si>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</si>
  <si>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</si>
  <si>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</si>
  <si>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</si>
  <si>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</si>
  <si>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</si>
  <si>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</si>
  <si>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</si>
  <si>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</si>
  <si>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</si>
  <si>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</si>
  <si>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</si>
  <si>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</si>
  <si>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</si>
  <si>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</si>
  <si>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</si>
  <si>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</si>
  <si>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</si>
  <si>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</si>
  <si>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</si>
  <si>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</si>
  <si>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</si>
  <si>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</si>
  <si>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Глава муниципального района</t>
  </si>
  <si>
    <t>i5_00001029510001000000</t>
  </si>
  <si>
    <t>9510001000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</si>
  <si>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</si>
  <si>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</si>
  <si>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</si>
  <si>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</si>
  <si>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</si>
  <si>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</si>
  <si>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</si>
  <si>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</si>
  <si>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</si>
  <si>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i4_00001039500000000000</t>
  </si>
  <si>
    <t>Председатель Думы муниципального района</t>
  </si>
  <si>
    <t>i5_00001039520001000000</t>
  </si>
  <si>
    <t>9520001000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</si>
  <si>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</si>
  <si>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</si>
  <si>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</si>
  <si>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</si>
  <si>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</si>
  <si>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</si>
  <si>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</si>
  <si>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</si>
  <si>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</si>
  <si>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Прочая закупка товаров, работ и услуг для обеспечения государственных (муниципальных) нужд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</si>
  <si>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</si>
  <si>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</si>
  <si>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</si>
  <si>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</si>
  <si>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</si>
  <si>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</si>
  <si>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</si>
  <si>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Субвенции</t>
  </si>
  <si>
    <t>530</t>
  </si>
  <si>
    <t>i4_00001049500000000000</t>
  </si>
  <si>
    <t>Обеспечение деятельности органов местного самоуправления</t>
  </si>
  <si>
    <t>i5_00001049500001000000</t>
  </si>
  <si>
    <t>9500001000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</si>
  <si>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</si>
  <si>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</si>
  <si>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</si>
  <si>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</si>
  <si>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</si>
  <si>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i5_00001049500070280000</t>
  </si>
  <si>
    <t>9500070280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</si>
  <si>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</si>
  <si>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</si>
  <si>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</si>
  <si>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</si>
  <si>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</si>
  <si>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</si>
  <si>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</si>
  <si>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i4_00001069500000000000</t>
  </si>
  <si>
    <t>i5_00001069500001000000</t>
  </si>
  <si>
    <t>i5_00001069500070280000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</si>
  <si>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</si>
  <si>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</si>
  <si>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</si>
  <si>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</si>
  <si>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i5_00001069600001000000</t>
  </si>
  <si>
    <t>9600001000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</si>
  <si>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</si>
  <si>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</si>
  <si>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</si>
  <si>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</si>
  <si>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i5_00001069700001000000</t>
  </si>
  <si>
    <t>9700001000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</si>
  <si>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</si>
  <si>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</si>
  <si>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</si>
  <si>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</si>
  <si>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</si>
  <si>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</si>
  <si>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</si>
  <si>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i5_00001119800029990000</t>
  </si>
  <si>
    <t>9800029990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</si>
  <si>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</si>
  <si>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</si>
  <si>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</si>
  <si>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</si>
  <si>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</si>
  <si>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</si>
  <si>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</si>
  <si>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</si>
  <si>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</si>
  <si>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</si>
  <si>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Муниципальная программа "Развитие архитектуры и градостроительства в Боровичском муниципальном районе на 2015-2017 годы"</t>
  </si>
  <si>
    <t>i4_00001132300000000000</t>
  </si>
  <si>
    <t>2300000000</t>
  </si>
  <si>
    <t>Подпрограмма "Организация разработки документации территориального планирования Боровичского муниципального района"</t>
  </si>
  <si>
    <t>i4_00001132310000000000</t>
  </si>
  <si>
    <t>2310000000</t>
  </si>
  <si>
    <t>Подготовка и внесение изменений в схему территориального планирования Боровичского муниципального района</t>
  </si>
  <si>
    <t>i5_00001132310027010000</t>
  </si>
  <si>
    <t>2310027010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</si>
  <si>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</si>
  <si>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i4_00001132320000000000</t>
  </si>
  <si>
    <t>2320000000</t>
  </si>
  <si>
    <t>Подготовка топографической основы территории</t>
  </si>
  <si>
    <t>i5_00001132320027050000</t>
  </si>
  <si>
    <t>2320027050</t>
  </si>
  <si>
    <t>Подпрограмма "Реализация полномочий в сфере рекламы"</t>
  </si>
  <si>
    <t>i4_00001132330000000000</t>
  </si>
  <si>
    <t>2330000000</t>
  </si>
  <si>
    <t>Демонтаж, хранение или в необходимых случаях уничтожение рекламных конструкций</t>
  </si>
  <si>
    <t>i5_00001132330027040000</t>
  </si>
  <si>
    <t>2330027040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</si>
  <si>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</si>
  <si>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</si>
  <si>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</si>
  <si>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</si>
  <si>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</si>
  <si>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</si>
  <si>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</si>
  <si>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</si>
  <si>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</si>
  <si>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Создание, обеспечение функционирования и совершенствование информационно-технологической инфраструктуры электронного муниципалитета и распределенной защищенной сети Администрации Боровичского муниципального района</t>
  </si>
  <si>
    <t>i5_00001132500022530000</t>
  </si>
  <si>
    <t>2500022530</t>
  </si>
  <si>
    <t>Муниципальная программа "Управление муниципальным имуществом и земельными ресурсами Боровичского муниципального района на 2016-2018 годы"</t>
  </si>
  <si>
    <t>i4_00001132900000000000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</si>
  <si>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</si>
  <si>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</si>
  <si>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i5_00001132900026040000</t>
  </si>
  <si>
    <t>2900026040</t>
  </si>
  <si>
    <t>Оплата коммунальных услуг по объектам учета казны, свободных от прав третьих лиц</t>
  </si>
  <si>
    <t>i5_00001132900026060000</t>
  </si>
  <si>
    <t>2900026060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</si>
  <si>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</si>
  <si>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i5_00001132900026070000</t>
  </si>
  <si>
    <t>2900026070</t>
  </si>
  <si>
    <t>i4_00001139300000000000</t>
  </si>
  <si>
    <t>Содержание подведомственных учреждений  вспомогательного персонала Администрации</t>
  </si>
  <si>
    <t>i5_00001139390001630000</t>
  </si>
  <si>
    <t>9390001630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</si>
  <si>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</si>
  <si>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</si>
  <si>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</si>
  <si>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</si>
  <si>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прочих налогов, сборов</t>
  </si>
  <si>
    <t>852</t>
  </si>
  <si>
    <t>Прочие мероприятия</t>
  </si>
  <si>
    <t>i5_00001139390099990000</t>
  </si>
  <si>
    <t>9390099990</t>
  </si>
  <si>
    <t>Исполнение судебных актов Российской Федерации и мировых соглашений по возмещению причиненного вреда</t>
  </si>
  <si>
    <t>831</t>
  </si>
  <si>
    <t>i4_00001139500000000000</t>
  </si>
  <si>
    <t>i5_00001139500001000000</t>
  </si>
  <si>
    <t>Пособия, компенсации и иные социальные выплаты гражданам, кроме публичных нормативных обязательств</t>
  </si>
  <si>
    <t>321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</si>
  <si>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</si>
  <si>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</si>
  <si>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</si>
  <si>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</si>
  <si>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</si>
  <si>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</si>
  <si>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</si>
  <si>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</si>
  <si>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</si>
  <si>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</si>
  <si>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</si>
  <si>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</si>
  <si>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</si>
  <si>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</si>
  <si>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</si>
  <si>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</si>
  <si>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 на 2016-2018 годы"</t>
  </si>
  <si>
    <t>i4_00003091200000000000</t>
  </si>
  <si>
    <t>1200000000</t>
  </si>
  <si>
    <t>Создание муниципального спасательного поста на водных объектах</t>
  </si>
  <si>
    <t>i5_00003091200021210000</t>
  </si>
  <si>
    <t>1200021210</t>
  </si>
  <si>
    <t>Создание условий для массового отдыха граждан и обустройство мест массового отдыха граждан на водных объектах</t>
  </si>
  <si>
    <t>i5_00003091200021230000</t>
  </si>
  <si>
    <t>1200021230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</si>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</sst>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9"/>
      <color indexed="8"/>
      <name val="Cambria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4" fontId="20" fillId="0" borderId="1">
      <alignment horizontal="right" vertical="center" shrinkToFit="1"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2" applyNumberFormat="0" applyAlignment="0" applyProtection="0"/>
    <xf numFmtId="0" fontId="6" fillId="15" borderId="3" applyNumberFormat="0" applyAlignment="0" applyProtection="0"/>
    <xf numFmtId="0" fontId="7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5" xfId="0" applyNumberFormat="1" applyFont="1" applyFill="1" applyBorder="1" applyAlignment="1">
      <alignment horizontal="center" wrapText="1"/>
    </xf>
    <xf numFmtId="49" fontId="3" fillId="18" borderId="29" xfId="0" applyNumberFormat="1" applyFont="1" applyFill="1" applyBorder="1" applyAlignment="1">
      <alignment horizontal="center" wrapText="1"/>
    </xf>
    <xf numFmtId="4" fontId="3" fillId="19" borderId="30" xfId="0" applyNumberFormat="1" applyFont="1" applyFill="1" applyBorder="1" applyAlignment="1">
      <alignment horizontal="right"/>
    </xf>
    <xf numFmtId="4" fontId="3" fillId="20" borderId="13" xfId="0" applyNumberFormat="1" applyFont="1" applyFill="1" applyBorder="1" applyAlignment="1">
      <alignment horizontal="right"/>
    </xf>
    <xf numFmtId="4" fontId="3" fillId="19" borderId="31" xfId="0" applyNumberFormat="1" applyFont="1" applyFill="1" applyBorder="1" applyAlignment="1">
      <alignment horizontal="right"/>
    </xf>
    <xf numFmtId="4" fontId="3" fillId="7" borderId="32" xfId="0" applyNumberFormat="1" applyFont="1" applyFill="1" applyBorder="1" applyAlignment="1">
      <alignment horizontal="right"/>
    </xf>
    <xf numFmtId="4" fontId="3" fillId="19" borderId="33" xfId="0" applyNumberFormat="1" applyFont="1" applyFill="1" applyBorder="1" applyAlignment="1">
      <alignment horizontal="center"/>
    </xf>
    <xf numFmtId="4" fontId="3" fillId="18" borderId="13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6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4" fontId="3" fillId="18" borderId="36" xfId="0" applyNumberFormat="1" applyFont="1" applyFill="1" applyBorder="1" applyAlignment="1">
      <alignment horizontal="center"/>
    </xf>
    <xf numFmtId="0" fontId="3" fillId="18" borderId="33" xfId="0" applyNumberFormat="1" applyFont="1" applyFill="1" applyBorder="1" applyAlignment="1">
      <alignment horizontal="center"/>
    </xf>
    <xf numFmtId="4" fontId="3" fillId="7" borderId="13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18" borderId="3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18" borderId="40" xfId="0" applyFont="1" applyFill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4" fontId="3" fillId="0" borderId="13" xfId="0" applyNumberFormat="1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left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left" wrapText="1"/>
      <protection locked="0"/>
    </xf>
    <xf numFmtId="4" fontId="3" fillId="0" borderId="13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3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" fontId="3" fillId="20" borderId="33" xfId="0" applyNumberFormat="1" applyFont="1" applyFill="1" applyBorder="1" applyAlignment="1">
      <alignment horizontal="right"/>
    </xf>
    <xf numFmtId="4" fontId="3" fillId="20" borderId="36" xfId="0" applyNumberFormat="1" applyFont="1" applyFill="1" applyBorder="1" applyAlignment="1">
      <alignment horizontal="right"/>
    </xf>
    <xf numFmtId="4" fontId="3" fillId="20" borderId="36" xfId="0" applyNumberFormat="1" applyFont="1" applyFill="1" applyBorder="1" applyAlignment="1" applyProtection="1">
      <alignment horizontal="right"/>
      <protection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9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3" xfId="0" applyNumberFormat="1" applyFont="1" applyFill="1" applyBorder="1" applyAlignment="1">
      <alignment horizontal="right"/>
    </xf>
    <xf numFmtId="4" fontId="3" fillId="0" borderId="34" xfId="0" applyNumberFormat="1" applyFont="1" applyBorder="1" applyAlignment="1" applyProtection="1">
      <alignment horizontal="right"/>
      <protection locked="0"/>
    </xf>
    <xf numFmtId="49" fontId="3" fillId="18" borderId="36" xfId="0" applyNumberFormat="1" applyFont="1" applyFill="1" applyBorder="1" applyAlignment="1">
      <alignment horizontal="center"/>
    </xf>
    <xf numFmtId="0" fontId="3" fillId="19" borderId="41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3" xfId="0" applyNumberFormat="1" applyFont="1" applyFill="1" applyBorder="1" applyAlignment="1">
      <alignment horizontal="right"/>
    </xf>
    <xf numFmtId="4" fontId="3" fillId="20" borderId="49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9" xfId="0" applyFont="1" applyFill="1" applyBorder="1" applyAlignment="1">
      <alignment horizontal="left" wrapText="1"/>
    </xf>
    <xf numFmtId="49" fontId="3" fillId="19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" fontId="3" fillId="18" borderId="33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9" xfId="0" applyNumberFormat="1" applyFont="1" applyFill="1" applyBorder="1" applyAlignment="1">
      <alignment horizontal="right"/>
    </xf>
    <xf numFmtId="49" fontId="3" fillId="19" borderId="34" xfId="0" applyNumberFormat="1" applyFont="1" applyFill="1" applyBorder="1" applyAlignment="1">
      <alignment horizontal="center" wrapText="1"/>
    </xf>
    <xf numFmtId="14" fontId="3" fillId="0" borderId="44" xfId="0" applyNumberFormat="1" applyFont="1" applyBorder="1" applyAlignment="1">
      <alignment horizontal="center"/>
    </xf>
    <xf numFmtId="0" fontId="3" fillId="22" borderId="41" xfId="0" applyFont="1" applyFill="1" applyBorder="1" applyAlignment="1">
      <alignment horizontal="left" wrapText="1"/>
    </xf>
    <xf numFmtId="49" fontId="3" fillId="22" borderId="15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3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3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9" xfId="0" applyFont="1" applyFill="1" applyBorder="1" applyAlignment="1" applyProtection="1">
      <alignment horizontal="left" wrapText="1"/>
      <protection locked="0"/>
    </xf>
    <xf numFmtId="49" fontId="3" fillId="23" borderId="15" xfId="0" applyNumberFormat="1" applyFont="1" applyFill="1" applyBorder="1" applyAlignment="1" applyProtection="1">
      <alignment horizontal="center" wrapText="1"/>
      <protection locked="0"/>
    </xf>
    <xf numFmtId="49" fontId="3" fillId="23" borderId="50" xfId="0" applyNumberFormat="1" applyFont="1" applyFill="1" applyBorder="1" applyAlignment="1" applyProtection="1">
      <alignment horizontal="center" wrapText="1"/>
      <protection locked="0"/>
    </xf>
    <xf numFmtId="4" fontId="3" fillId="23" borderId="13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3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8" borderId="53" xfId="0" applyNumberFormat="1" applyFont="1" applyFill="1" applyBorder="1" applyAlignment="1">
      <alignment wrapText="1"/>
    </xf>
    <xf numFmtId="49" fontId="3" fillId="18" borderId="54" xfId="0" applyNumberFormat="1" applyFont="1" applyFill="1" applyBorder="1" applyAlignment="1">
      <alignment wrapText="1"/>
    </xf>
    <xf numFmtId="49" fontId="3" fillId="18" borderId="55" xfId="0" applyNumberFormat="1" applyFont="1" applyFill="1" applyBorder="1" applyAlignment="1">
      <alignment wrapText="1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49" fontId="3" fillId="19" borderId="34" xfId="0" applyNumberFormat="1" applyFont="1" applyFill="1" applyBorder="1" applyAlignment="1">
      <alignment horizontal="center" wrapText="1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49" fontId="3" fillId="0" borderId="60" xfId="0" applyNumberFormat="1" applyFont="1" applyBorder="1" applyAlignment="1" applyProtection="1">
      <alignment horizontal="center" wrapText="1"/>
      <protection locked="0"/>
    </xf>
    <xf numFmtId="49" fontId="3" fillId="0" borderId="61" xfId="0" applyNumberFormat="1" applyFont="1" applyBorder="1" applyAlignment="1" applyProtection="1">
      <alignment horizontal="center" wrapText="1"/>
      <protection locked="0"/>
    </xf>
    <xf numFmtId="49" fontId="3" fillId="0" borderId="34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/>
    </xf>
    <xf numFmtId="49" fontId="3" fillId="19" borderId="61" xfId="0" applyNumberFormat="1" applyFont="1" applyFill="1" applyBorder="1" applyAlignment="1">
      <alignment horizontal="center"/>
    </xf>
    <xf numFmtId="49" fontId="3" fillId="19" borderId="34" xfId="0" applyNumberFormat="1" applyFont="1" applyFill="1" applyBorder="1" applyAlignment="1">
      <alignment horizontal="center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59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8" borderId="13" xfId="0" applyNumberFormat="1" applyFont="1" applyFill="1" applyBorder="1" applyAlignment="1">
      <alignment horizontal="center"/>
    </xf>
    <xf numFmtId="49" fontId="3" fillId="18" borderId="6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32" xfId="0" applyNumberFormat="1" applyFont="1" applyFill="1" applyBorder="1" applyAlignment="1">
      <alignment horizontal="center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70" xfId="0" applyNumberFormat="1" applyFont="1" applyFill="1" applyBorder="1" applyAlignment="1">
      <alignment horizontal="center" wrapText="1"/>
    </xf>
    <xf numFmtId="49" fontId="3" fillId="18" borderId="71" xfId="0" applyNumberFormat="1" applyFont="1" applyFill="1" applyBorder="1" applyAlignment="1">
      <alignment horizontal="center" wrapText="1"/>
    </xf>
    <xf numFmtId="49" fontId="3" fillId="18" borderId="72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 wrapText="1"/>
    </xf>
    <xf numFmtId="49" fontId="3" fillId="18" borderId="66" xfId="0" applyNumberFormat="1" applyFont="1" applyFill="1" applyBorder="1" applyAlignment="1">
      <alignment horizontal="center" wrapText="1"/>
    </xf>
    <xf numFmtId="49" fontId="3" fillId="18" borderId="6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6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4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61" xfId="0" applyNumberFormat="1" applyFont="1" applyFill="1" applyBorder="1" applyAlignment="1">
      <alignment horizontal="center"/>
    </xf>
    <xf numFmtId="49" fontId="3" fillId="18" borderId="34" xfId="0" applyNumberFormat="1" applyFont="1" applyFill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61" xfId="0" applyNumberFormat="1" applyFont="1" applyFill="1" applyBorder="1" applyAlignment="1">
      <alignment horizontal="center"/>
    </xf>
    <xf numFmtId="49" fontId="3" fillId="20" borderId="34" xfId="0" applyNumberFormat="1" applyFont="1" applyFill="1" applyBorder="1" applyAlignment="1">
      <alignment horizontal="center"/>
    </xf>
    <xf numFmtId="49" fontId="3" fillId="22" borderId="60" xfId="0" applyNumberFormat="1" applyFont="1" applyFill="1" applyBorder="1" applyAlignment="1">
      <alignment horizontal="center"/>
    </xf>
    <xf numFmtId="49" fontId="3" fillId="22" borderId="61" xfId="0" applyNumberFormat="1" applyFont="1" applyFill="1" applyBorder="1" applyAlignment="1">
      <alignment horizontal="center"/>
    </xf>
    <xf numFmtId="49" fontId="3" fillId="22" borderId="34" xfId="0" applyNumberFormat="1" applyFont="1" applyFill="1" applyBorder="1" applyAlignment="1">
      <alignment horizontal="center"/>
    </xf>
    <xf numFmtId="49" fontId="3" fillId="23" borderId="61" xfId="0" applyNumberFormat="1" applyFont="1" applyFill="1" applyBorder="1" applyAlignment="1" applyProtection="1">
      <alignment horizontal="center" wrapText="1"/>
      <protection locked="0"/>
    </xf>
    <xf numFmtId="49" fontId="3" fillId="23" borderId="34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wrapText="1"/>
    </xf>
    <xf numFmtId="0" fontId="21" fillId="0" borderId="74" xfId="0" applyFont="1" applyFill="1" applyBorder="1" applyAlignment="1">
      <alignment horizontal="left" vertical="top" wrapText="1"/>
    </xf>
    <xf numFmtId="0" fontId="21" fillId="0" borderId="75" xfId="0" applyFont="1" applyFill="1" applyBorder="1" applyAlignment="1">
      <alignment horizontal="left" vertical="top" wrapText="1"/>
    </xf>
    <xf numFmtId="0" fontId="21" fillId="0" borderId="7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6"/>
  <sheetViews>
    <sheetView tabSelected="1" zoomScalePageLayoutView="0" workbookViewId="0" topLeftCell="A836">
      <selection activeCell="A850" sqref="A850:J850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88" t="s">
        <v>996</v>
      </c>
      <c r="B1" s="188"/>
      <c r="C1" s="188"/>
      <c r="D1" s="188"/>
      <c r="E1" s="188"/>
      <c r="F1" s="188"/>
      <c r="G1" s="188"/>
      <c r="H1" s="188"/>
      <c r="I1" s="189"/>
      <c r="J1" s="1" t="s">
        <v>964</v>
      </c>
      <c r="K1" s="21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980</v>
      </c>
      <c r="K2" s="21" t="s">
        <v>963</v>
      </c>
      <c r="L2" s="4"/>
    </row>
    <row r="3" spans="1:12" ht="12.75">
      <c r="A3" s="31" t="s">
        <v>1012</v>
      </c>
      <c r="B3" s="192" t="s">
        <v>1022</v>
      </c>
      <c r="C3" s="192"/>
      <c r="D3" s="192"/>
      <c r="E3" s="21"/>
      <c r="F3" s="21"/>
      <c r="G3" s="193"/>
      <c r="H3" s="193"/>
      <c r="I3" s="31" t="s">
        <v>983</v>
      </c>
      <c r="J3" s="130">
        <v>43009</v>
      </c>
      <c r="K3" s="21" t="s">
        <v>969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2" t="s">
        <v>982</v>
      </c>
      <c r="J4" s="86" t="s">
        <v>555</v>
      </c>
      <c r="K4" s="21" t="s">
        <v>1024</v>
      </c>
      <c r="L4" s="4"/>
    </row>
    <row r="5" spans="1:12" ht="12.75">
      <c r="A5" s="3" t="s">
        <v>997</v>
      </c>
      <c r="B5" s="190" t="s">
        <v>554</v>
      </c>
      <c r="C5" s="190"/>
      <c r="D5" s="190"/>
      <c r="E5" s="190"/>
      <c r="F5" s="190"/>
      <c r="G5" s="190"/>
      <c r="H5" s="190"/>
      <c r="I5" s="32" t="s">
        <v>991</v>
      </c>
      <c r="J5" s="87" t="s">
        <v>556</v>
      </c>
      <c r="K5" s="21"/>
      <c r="L5" s="4"/>
    </row>
    <row r="6" spans="1:12" ht="12.75">
      <c r="A6" s="3" t="s">
        <v>998</v>
      </c>
      <c r="B6" s="191" t="s">
        <v>1021</v>
      </c>
      <c r="C6" s="191"/>
      <c r="D6" s="191"/>
      <c r="E6" s="191"/>
      <c r="F6" s="191"/>
      <c r="G6" s="191"/>
      <c r="H6" s="191"/>
      <c r="I6" s="32" t="s">
        <v>1019</v>
      </c>
      <c r="J6" s="87" t="s">
        <v>557</v>
      </c>
      <c r="K6" s="21" t="s">
        <v>1025</v>
      </c>
      <c r="L6" s="4"/>
    </row>
    <row r="7" spans="1:11" ht="12.75">
      <c r="A7" s="7" t="s">
        <v>1020</v>
      </c>
      <c r="B7" s="3"/>
      <c r="C7" s="3"/>
      <c r="D7" s="3"/>
      <c r="E7" s="3"/>
      <c r="F7" s="3"/>
      <c r="G7" s="3"/>
      <c r="H7" s="6"/>
      <c r="I7" s="32"/>
      <c r="J7" s="87"/>
      <c r="K7" s="21"/>
    </row>
    <row r="8" spans="1:11" ht="13.5" thickBot="1">
      <c r="A8" s="3" t="s">
        <v>962</v>
      </c>
      <c r="B8" s="3"/>
      <c r="C8" s="3"/>
      <c r="D8" s="3"/>
      <c r="E8" s="3"/>
      <c r="F8" s="3"/>
      <c r="G8" s="3"/>
      <c r="H8" s="6"/>
      <c r="I8" s="6"/>
      <c r="J8" s="88" t="s">
        <v>961</v>
      </c>
      <c r="K8" s="21"/>
    </row>
    <row r="9" spans="1:11" ht="15">
      <c r="A9" s="194" t="s">
        <v>990</v>
      </c>
      <c r="B9" s="194"/>
      <c r="C9" s="194"/>
      <c r="D9" s="194"/>
      <c r="E9" s="194"/>
      <c r="F9" s="194"/>
      <c r="G9" s="194"/>
      <c r="H9" s="194"/>
      <c r="I9" s="194"/>
      <c r="J9" s="194"/>
      <c r="K9" s="126" t="s">
        <v>1023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1" ht="12.75" customHeight="1">
      <c r="A11" s="195" t="s">
        <v>999</v>
      </c>
      <c r="B11" s="195" t="s">
        <v>1000</v>
      </c>
      <c r="C11" s="170" t="s">
        <v>1001</v>
      </c>
      <c r="D11" s="171"/>
      <c r="E11" s="171"/>
      <c r="F11" s="171"/>
      <c r="G11" s="172"/>
      <c r="H11" s="195" t="s">
        <v>1002</v>
      </c>
      <c r="I11" s="195" t="s">
        <v>984</v>
      </c>
      <c r="J11" s="195" t="s">
        <v>1003</v>
      </c>
      <c r="K11" s="113"/>
    </row>
    <row r="12" spans="1:11" ht="12.75">
      <c r="A12" s="196"/>
      <c r="B12" s="196"/>
      <c r="C12" s="173"/>
      <c r="D12" s="174"/>
      <c r="E12" s="174"/>
      <c r="F12" s="174"/>
      <c r="G12" s="175"/>
      <c r="H12" s="196"/>
      <c r="I12" s="196"/>
      <c r="J12" s="196"/>
      <c r="K12" s="113"/>
    </row>
    <row r="13" spans="1:11" ht="12.75">
      <c r="A13" s="197"/>
      <c r="B13" s="197"/>
      <c r="C13" s="176"/>
      <c r="D13" s="177"/>
      <c r="E13" s="177"/>
      <c r="F13" s="177"/>
      <c r="G13" s="178"/>
      <c r="H13" s="197"/>
      <c r="I13" s="197"/>
      <c r="J13" s="197"/>
      <c r="K13" s="113"/>
    </row>
    <row r="14" spans="1:11" ht="13.5" thickBot="1">
      <c r="A14" s="69">
        <v>1</v>
      </c>
      <c r="B14" s="12">
        <v>2</v>
      </c>
      <c r="C14" s="179">
        <v>3</v>
      </c>
      <c r="D14" s="180"/>
      <c r="E14" s="180"/>
      <c r="F14" s="180"/>
      <c r="G14" s="181"/>
      <c r="H14" s="13" t="s">
        <v>963</v>
      </c>
      <c r="I14" s="13" t="s">
        <v>986</v>
      </c>
      <c r="J14" s="13" t="s">
        <v>987</v>
      </c>
      <c r="K14" s="114"/>
    </row>
    <row r="15" spans="1:10" ht="12.75">
      <c r="A15" s="70" t="s">
        <v>989</v>
      </c>
      <c r="B15" s="37" t="s">
        <v>967</v>
      </c>
      <c r="C15" s="182" t="s">
        <v>978</v>
      </c>
      <c r="D15" s="183"/>
      <c r="E15" s="183"/>
      <c r="F15" s="183"/>
      <c r="G15" s="184"/>
      <c r="H15" s="51">
        <v>1246738009</v>
      </c>
      <c r="I15" s="51">
        <v>871027032.39</v>
      </c>
      <c r="J15" s="104">
        <v>378030357.77</v>
      </c>
    </row>
    <row r="16" spans="1:10" ht="12.75">
      <c r="A16" s="71" t="s">
        <v>965</v>
      </c>
      <c r="B16" s="49"/>
      <c r="C16" s="198"/>
      <c r="D16" s="199"/>
      <c r="E16" s="199"/>
      <c r="F16" s="199"/>
      <c r="G16" s="200"/>
      <c r="H16" s="55"/>
      <c r="I16" s="56"/>
      <c r="J16" s="57"/>
    </row>
    <row r="17" spans="1:12" ht="12.75">
      <c r="A17" s="99" t="s">
        <v>933</v>
      </c>
      <c r="B17" s="100" t="s">
        <v>967</v>
      </c>
      <c r="C17" s="101" t="s">
        <v>1027</v>
      </c>
      <c r="D17" s="161" t="s">
        <v>934</v>
      </c>
      <c r="E17" s="162"/>
      <c r="F17" s="162"/>
      <c r="G17" s="153"/>
      <c r="H17" s="96">
        <v>319236300</v>
      </c>
      <c r="I17" s="102">
        <v>205660992.34</v>
      </c>
      <c r="J17" s="103">
        <v>116331177.47</v>
      </c>
      <c r="K17" s="118" t="str">
        <f aca="true" t="shared" si="0" ref="K17:K48">C17&amp;D17&amp;G17</f>
        <v>00010000000000000000</v>
      </c>
      <c r="L17" s="105" t="s">
        <v>770</v>
      </c>
    </row>
    <row r="18" spans="1:12" ht="12.75">
      <c r="A18" s="99" t="s">
        <v>935</v>
      </c>
      <c r="B18" s="100" t="s">
        <v>967</v>
      </c>
      <c r="C18" s="101" t="s">
        <v>1027</v>
      </c>
      <c r="D18" s="161" t="s">
        <v>936</v>
      </c>
      <c r="E18" s="162"/>
      <c r="F18" s="162"/>
      <c r="G18" s="153"/>
      <c r="H18" s="96">
        <v>197269000</v>
      </c>
      <c r="I18" s="102">
        <v>129794967.08</v>
      </c>
      <c r="J18" s="103">
        <v>67474032.92</v>
      </c>
      <c r="K18" s="118" t="str">
        <f t="shared" si="0"/>
        <v>00010100000000000000</v>
      </c>
      <c r="L18" s="105" t="s">
        <v>937</v>
      </c>
    </row>
    <row r="19" spans="1:12" ht="12.75">
      <c r="A19" s="99" t="s">
        <v>938</v>
      </c>
      <c r="B19" s="100" t="s">
        <v>967</v>
      </c>
      <c r="C19" s="101" t="s">
        <v>1027</v>
      </c>
      <c r="D19" s="161" t="s">
        <v>939</v>
      </c>
      <c r="E19" s="162"/>
      <c r="F19" s="162"/>
      <c r="G19" s="153"/>
      <c r="H19" s="96">
        <v>197269000</v>
      </c>
      <c r="I19" s="102">
        <v>129794967.08</v>
      </c>
      <c r="J19" s="103">
        <v>67474032.92</v>
      </c>
      <c r="K19" s="118" t="str">
        <f t="shared" si="0"/>
        <v>00010102000010000110</v>
      </c>
      <c r="L19" s="105" t="s">
        <v>940</v>
      </c>
    </row>
    <row r="20" spans="1:12" s="84" customFormat="1" ht="56.25">
      <c r="A20" s="79" t="s">
        <v>941</v>
      </c>
      <c r="B20" s="78" t="s">
        <v>967</v>
      </c>
      <c r="C20" s="121" t="s">
        <v>1027</v>
      </c>
      <c r="D20" s="155" t="s">
        <v>942</v>
      </c>
      <c r="E20" s="156"/>
      <c r="F20" s="156"/>
      <c r="G20" s="157"/>
      <c r="H20" s="80">
        <v>186742000</v>
      </c>
      <c r="I20" s="81">
        <v>127663725.59</v>
      </c>
      <c r="J20" s="82">
        <f>IF(H20=0,0,MAX(H20-I20,0))</f>
        <v>59078274.41</v>
      </c>
      <c r="K20" s="119" t="str">
        <f t="shared" si="0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943</v>
      </c>
      <c r="B21" s="78" t="s">
        <v>967</v>
      </c>
      <c r="C21" s="121" t="s">
        <v>1027</v>
      </c>
      <c r="D21" s="155" t="s">
        <v>944</v>
      </c>
      <c r="E21" s="156"/>
      <c r="F21" s="156"/>
      <c r="G21" s="157"/>
      <c r="H21" s="80">
        <v>752000</v>
      </c>
      <c r="I21" s="81">
        <v>649158.38</v>
      </c>
      <c r="J21" s="82">
        <f>IF(H21=0,0,MAX(H21-I21,0))</f>
        <v>102841.62</v>
      </c>
      <c r="K21" s="119" t="str">
        <f t="shared" si="0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945</v>
      </c>
      <c r="B22" s="78" t="s">
        <v>967</v>
      </c>
      <c r="C22" s="121" t="s">
        <v>1027</v>
      </c>
      <c r="D22" s="155" t="s">
        <v>946</v>
      </c>
      <c r="E22" s="156"/>
      <c r="F22" s="156"/>
      <c r="G22" s="157"/>
      <c r="H22" s="80">
        <v>8595000</v>
      </c>
      <c r="I22" s="81">
        <v>412017.89</v>
      </c>
      <c r="J22" s="82">
        <f>IF(H22=0,0,MAX(H22-I22,0))</f>
        <v>8182982.11</v>
      </c>
      <c r="K22" s="119" t="str">
        <f t="shared" si="0"/>
        <v>00010102030010000110</v>
      </c>
      <c r="L22" s="83" t="str">
        <f>C22&amp;D22&amp;G22</f>
        <v>00010102030010000110</v>
      </c>
    </row>
    <row r="23" spans="1:12" s="84" customFormat="1" ht="67.5">
      <c r="A23" s="79" t="s">
        <v>947</v>
      </c>
      <c r="B23" s="78" t="s">
        <v>967</v>
      </c>
      <c r="C23" s="121" t="s">
        <v>1027</v>
      </c>
      <c r="D23" s="155" t="s">
        <v>948</v>
      </c>
      <c r="E23" s="156"/>
      <c r="F23" s="156"/>
      <c r="G23" s="157"/>
      <c r="H23" s="80">
        <v>1180000</v>
      </c>
      <c r="I23" s="81">
        <v>1070065.22</v>
      </c>
      <c r="J23" s="82">
        <f>IF(H23=0,0,MAX(H23-I23,0))</f>
        <v>109934.78</v>
      </c>
      <c r="K23" s="119" t="str">
        <f t="shared" si="0"/>
        <v>00010102040010000110</v>
      </c>
      <c r="L23" s="83" t="str">
        <f>C23&amp;D23&amp;G23</f>
        <v>00010102040010000110</v>
      </c>
    </row>
    <row r="24" spans="1:12" ht="22.5">
      <c r="A24" s="99" t="s">
        <v>949</v>
      </c>
      <c r="B24" s="100" t="s">
        <v>967</v>
      </c>
      <c r="C24" s="101" t="s">
        <v>1027</v>
      </c>
      <c r="D24" s="161" t="s">
        <v>950</v>
      </c>
      <c r="E24" s="162"/>
      <c r="F24" s="162"/>
      <c r="G24" s="153"/>
      <c r="H24" s="96">
        <v>5744300</v>
      </c>
      <c r="I24" s="102">
        <v>4580606.69</v>
      </c>
      <c r="J24" s="103">
        <v>1172933.95</v>
      </c>
      <c r="K24" s="118" t="str">
        <f t="shared" si="0"/>
        <v>00010300000000000000</v>
      </c>
      <c r="L24" s="105" t="s">
        <v>951</v>
      </c>
    </row>
    <row r="25" spans="1:12" ht="22.5">
      <c r="A25" s="99" t="s">
        <v>952</v>
      </c>
      <c r="B25" s="100" t="s">
        <v>967</v>
      </c>
      <c r="C25" s="101" t="s">
        <v>1027</v>
      </c>
      <c r="D25" s="161" t="s">
        <v>953</v>
      </c>
      <c r="E25" s="162"/>
      <c r="F25" s="162"/>
      <c r="G25" s="153"/>
      <c r="H25" s="96">
        <v>5744300</v>
      </c>
      <c r="I25" s="102">
        <v>4580606.69</v>
      </c>
      <c r="J25" s="103">
        <v>1172933.95</v>
      </c>
      <c r="K25" s="118" t="str">
        <f t="shared" si="0"/>
        <v>00010302000010000110</v>
      </c>
      <c r="L25" s="105" t="s">
        <v>954</v>
      </c>
    </row>
    <row r="26" spans="1:12" s="84" customFormat="1" ht="56.25">
      <c r="A26" s="79" t="s">
        <v>955</v>
      </c>
      <c r="B26" s="78" t="s">
        <v>967</v>
      </c>
      <c r="C26" s="121" t="s">
        <v>1027</v>
      </c>
      <c r="D26" s="155" t="s">
        <v>956</v>
      </c>
      <c r="E26" s="156"/>
      <c r="F26" s="156"/>
      <c r="G26" s="157"/>
      <c r="H26" s="80">
        <v>1961700</v>
      </c>
      <c r="I26" s="81">
        <v>1852214.83</v>
      </c>
      <c r="J26" s="82">
        <f>IF(H26=0,0,MAX(H26-I26,0))</f>
        <v>109485.17</v>
      </c>
      <c r="K26" s="119" t="str">
        <f t="shared" si="0"/>
        <v>00010302230010000110</v>
      </c>
      <c r="L26" s="83" t="str">
        <f>C26&amp;D26&amp;G26</f>
        <v>00010302230010000110</v>
      </c>
    </row>
    <row r="27" spans="1:12" s="84" customFormat="1" ht="78.75">
      <c r="A27" s="79" t="s">
        <v>957</v>
      </c>
      <c r="B27" s="78" t="s">
        <v>967</v>
      </c>
      <c r="C27" s="121" t="s">
        <v>1027</v>
      </c>
      <c r="D27" s="155" t="s">
        <v>958</v>
      </c>
      <c r="E27" s="156"/>
      <c r="F27" s="156"/>
      <c r="G27" s="157"/>
      <c r="H27" s="80">
        <v>19500</v>
      </c>
      <c r="I27" s="81">
        <v>19649.81</v>
      </c>
      <c r="J27" s="82">
        <f>IF(H27=0,0,MAX(H27-I27,0))</f>
        <v>0</v>
      </c>
      <c r="K27" s="119" t="str">
        <f t="shared" si="0"/>
        <v>00010302240010000110</v>
      </c>
      <c r="L27" s="83" t="str">
        <f>C27&amp;D27&amp;G27</f>
        <v>00010302240010000110</v>
      </c>
    </row>
    <row r="28" spans="1:12" s="84" customFormat="1" ht="56.25">
      <c r="A28" s="79" t="s">
        <v>959</v>
      </c>
      <c r="B28" s="78" t="s">
        <v>967</v>
      </c>
      <c r="C28" s="121" t="s">
        <v>1027</v>
      </c>
      <c r="D28" s="155" t="s">
        <v>960</v>
      </c>
      <c r="E28" s="156"/>
      <c r="F28" s="156"/>
      <c r="G28" s="157"/>
      <c r="H28" s="80">
        <v>4155500</v>
      </c>
      <c r="I28" s="81">
        <v>3092051.22</v>
      </c>
      <c r="J28" s="82">
        <f>IF(H28=0,0,MAX(H28-I28,0))</f>
        <v>1063448.78</v>
      </c>
      <c r="K28" s="119" t="str">
        <f t="shared" si="0"/>
        <v>00010302250010000110</v>
      </c>
      <c r="L28" s="83" t="str">
        <f>C28&amp;D28&amp;G28</f>
        <v>00010302250010000110</v>
      </c>
    </row>
    <row r="29" spans="1:12" s="84" customFormat="1" ht="56.25">
      <c r="A29" s="79" t="s">
        <v>243</v>
      </c>
      <c r="B29" s="78" t="s">
        <v>967</v>
      </c>
      <c r="C29" s="121" t="s">
        <v>1027</v>
      </c>
      <c r="D29" s="155" t="s">
        <v>244</v>
      </c>
      <c r="E29" s="156"/>
      <c r="F29" s="156"/>
      <c r="G29" s="157"/>
      <c r="H29" s="80">
        <v>-392400</v>
      </c>
      <c r="I29" s="81">
        <v>-383309.17</v>
      </c>
      <c r="J29" s="82">
        <f>IF(H29=0,0,MAX(H29-I29,0))</f>
        <v>0</v>
      </c>
      <c r="K29" s="119" t="str">
        <f t="shared" si="0"/>
        <v>00010302260010000110</v>
      </c>
      <c r="L29" s="83" t="str">
        <f>C29&amp;D29&amp;G29</f>
        <v>00010302260010000110</v>
      </c>
    </row>
    <row r="30" spans="1:12" ht="12.75">
      <c r="A30" s="99" t="s">
        <v>245</v>
      </c>
      <c r="B30" s="100" t="s">
        <v>967</v>
      </c>
      <c r="C30" s="101" t="s">
        <v>1027</v>
      </c>
      <c r="D30" s="161" t="s">
        <v>246</v>
      </c>
      <c r="E30" s="162"/>
      <c r="F30" s="162"/>
      <c r="G30" s="153"/>
      <c r="H30" s="96">
        <v>57360000</v>
      </c>
      <c r="I30" s="102">
        <v>37788620.72</v>
      </c>
      <c r="J30" s="103">
        <v>19763021.37</v>
      </c>
      <c r="K30" s="118" t="str">
        <f t="shared" si="0"/>
        <v>00010500000000000000</v>
      </c>
      <c r="L30" s="105" t="s">
        <v>247</v>
      </c>
    </row>
    <row r="31" spans="1:12" ht="22.5">
      <c r="A31" s="99" t="s">
        <v>248</v>
      </c>
      <c r="B31" s="100" t="s">
        <v>967</v>
      </c>
      <c r="C31" s="101" t="s">
        <v>1027</v>
      </c>
      <c r="D31" s="161" t="s">
        <v>249</v>
      </c>
      <c r="E31" s="162"/>
      <c r="F31" s="162"/>
      <c r="G31" s="153"/>
      <c r="H31" s="96">
        <v>56048000</v>
      </c>
      <c r="I31" s="102">
        <v>36790033.51</v>
      </c>
      <c r="J31" s="103">
        <v>19268751.37</v>
      </c>
      <c r="K31" s="118" t="str">
        <f t="shared" si="0"/>
        <v>00010502000020000110</v>
      </c>
      <c r="L31" s="105" t="s">
        <v>250</v>
      </c>
    </row>
    <row r="32" spans="1:12" s="84" customFormat="1" ht="22.5">
      <c r="A32" s="79" t="s">
        <v>248</v>
      </c>
      <c r="B32" s="78" t="s">
        <v>967</v>
      </c>
      <c r="C32" s="121" t="s">
        <v>1027</v>
      </c>
      <c r="D32" s="155" t="s">
        <v>251</v>
      </c>
      <c r="E32" s="156"/>
      <c r="F32" s="156"/>
      <c r="G32" s="157"/>
      <c r="H32" s="80">
        <v>56048000</v>
      </c>
      <c r="I32" s="81">
        <v>36779248.63</v>
      </c>
      <c r="J32" s="82">
        <f>IF(H32=0,0,MAX(H32-I32,0))</f>
        <v>19268751.37</v>
      </c>
      <c r="K32" s="119" t="str">
        <f t="shared" si="0"/>
        <v>00010502010020000110</v>
      </c>
      <c r="L32" s="83" t="str">
        <f>C32&amp;D32&amp;G32</f>
        <v>00010502010020000110</v>
      </c>
    </row>
    <row r="33" spans="1:12" s="84" customFormat="1" ht="33.75">
      <c r="A33" s="79" t="s">
        <v>252</v>
      </c>
      <c r="B33" s="78" t="s">
        <v>967</v>
      </c>
      <c r="C33" s="121" t="s">
        <v>1027</v>
      </c>
      <c r="D33" s="155" t="s">
        <v>253</v>
      </c>
      <c r="E33" s="156"/>
      <c r="F33" s="156"/>
      <c r="G33" s="157"/>
      <c r="H33" s="80">
        <v>0</v>
      </c>
      <c r="I33" s="81">
        <v>10784.88</v>
      </c>
      <c r="J33" s="82">
        <f>IF(H33=0,0,MAX(H33-I33,0))</f>
        <v>0</v>
      </c>
      <c r="K33" s="119" t="str">
        <f t="shared" si="0"/>
        <v>00010502020020000110</v>
      </c>
      <c r="L33" s="83" t="str">
        <f>C33&amp;D33&amp;G33</f>
        <v>00010502020020000110</v>
      </c>
    </row>
    <row r="34" spans="1:12" ht="12.75">
      <c r="A34" s="99" t="s">
        <v>254</v>
      </c>
      <c r="B34" s="100" t="s">
        <v>967</v>
      </c>
      <c r="C34" s="101" t="s">
        <v>1027</v>
      </c>
      <c r="D34" s="161" t="s">
        <v>255</v>
      </c>
      <c r="E34" s="162"/>
      <c r="F34" s="162"/>
      <c r="G34" s="153"/>
      <c r="H34" s="96">
        <v>218000</v>
      </c>
      <c r="I34" s="102">
        <v>398857.21</v>
      </c>
      <c r="J34" s="103">
        <v>0</v>
      </c>
      <c r="K34" s="118" t="str">
        <f t="shared" si="0"/>
        <v>00010503000010000110</v>
      </c>
      <c r="L34" s="105" t="s">
        <v>256</v>
      </c>
    </row>
    <row r="35" spans="1:12" s="84" customFormat="1" ht="12.75">
      <c r="A35" s="79" t="s">
        <v>254</v>
      </c>
      <c r="B35" s="78" t="s">
        <v>967</v>
      </c>
      <c r="C35" s="121" t="s">
        <v>1027</v>
      </c>
      <c r="D35" s="155" t="s">
        <v>257</v>
      </c>
      <c r="E35" s="156"/>
      <c r="F35" s="156"/>
      <c r="G35" s="157"/>
      <c r="H35" s="80">
        <v>218000</v>
      </c>
      <c r="I35" s="81">
        <v>398857.21</v>
      </c>
      <c r="J35" s="82">
        <f>IF(H35=0,0,MAX(H35-I35,0))</f>
        <v>0</v>
      </c>
      <c r="K35" s="119" t="str">
        <f t="shared" si="0"/>
        <v>00010503010010000110</v>
      </c>
      <c r="L35" s="83" t="str">
        <f>C35&amp;D35&amp;G35</f>
        <v>00010503010010000110</v>
      </c>
    </row>
    <row r="36" spans="1:12" ht="22.5">
      <c r="A36" s="99" t="s">
        <v>258</v>
      </c>
      <c r="B36" s="100" t="s">
        <v>967</v>
      </c>
      <c r="C36" s="101" t="s">
        <v>1027</v>
      </c>
      <c r="D36" s="161" t="s">
        <v>259</v>
      </c>
      <c r="E36" s="162"/>
      <c r="F36" s="162"/>
      <c r="G36" s="153"/>
      <c r="H36" s="96">
        <v>1094000</v>
      </c>
      <c r="I36" s="102">
        <v>599730</v>
      </c>
      <c r="J36" s="103">
        <v>494270</v>
      </c>
      <c r="K36" s="118" t="str">
        <f t="shared" si="0"/>
        <v>00010504000020000110</v>
      </c>
      <c r="L36" s="105" t="s">
        <v>260</v>
      </c>
    </row>
    <row r="37" spans="1:12" s="84" customFormat="1" ht="33.75">
      <c r="A37" s="79" t="s">
        <v>261</v>
      </c>
      <c r="B37" s="78" t="s">
        <v>967</v>
      </c>
      <c r="C37" s="121" t="s">
        <v>1027</v>
      </c>
      <c r="D37" s="155" t="s">
        <v>262</v>
      </c>
      <c r="E37" s="156"/>
      <c r="F37" s="156"/>
      <c r="G37" s="157"/>
      <c r="H37" s="80">
        <v>1094000</v>
      </c>
      <c r="I37" s="81">
        <v>599730</v>
      </c>
      <c r="J37" s="82">
        <f>IF(H37=0,0,MAX(H37-I37,0))</f>
        <v>494270</v>
      </c>
      <c r="K37" s="119" t="str">
        <f t="shared" si="0"/>
        <v>00010504020020000110</v>
      </c>
      <c r="L37" s="83" t="str">
        <f>C37&amp;D37&amp;G37</f>
        <v>00010504020020000110</v>
      </c>
    </row>
    <row r="38" spans="1:12" ht="12.75">
      <c r="A38" s="99" t="s">
        <v>263</v>
      </c>
      <c r="B38" s="100" t="s">
        <v>967</v>
      </c>
      <c r="C38" s="101" t="s">
        <v>1027</v>
      </c>
      <c r="D38" s="161" t="s">
        <v>264</v>
      </c>
      <c r="E38" s="162"/>
      <c r="F38" s="162"/>
      <c r="G38" s="153"/>
      <c r="H38" s="96">
        <v>14097000</v>
      </c>
      <c r="I38" s="102">
        <v>6384567.24</v>
      </c>
      <c r="J38" s="103">
        <v>7742432.76</v>
      </c>
      <c r="K38" s="118" t="str">
        <f t="shared" si="0"/>
        <v>00010800000000000000</v>
      </c>
      <c r="L38" s="105" t="s">
        <v>265</v>
      </c>
    </row>
    <row r="39" spans="1:12" ht="22.5">
      <c r="A39" s="99" t="s">
        <v>266</v>
      </c>
      <c r="B39" s="100" t="s">
        <v>967</v>
      </c>
      <c r="C39" s="101" t="s">
        <v>1027</v>
      </c>
      <c r="D39" s="161" t="s">
        <v>267</v>
      </c>
      <c r="E39" s="162"/>
      <c r="F39" s="162"/>
      <c r="G39" s="153"/>
      <c r="H39" s="96">
        <v>14097000</v>
      </c>
      <c r="I39" s="102">
        <v>6354567.24</v>
      </c>
      <c r="J39" s="103">
        <v>7742432.76</v>
      </c>
      <c r="K39" s="118" t="str">
        <f t="shared" si="0"/>
        <v>00010803000010000110</v>
      </c>
      <c r="L39" s="105" t="s">
        <v>268</v>
      </c>
    </row>
    <row r="40" spans="1:12" s="84" customFormat="1" ht="33.75">
      <c r="A40" s="79" t="s">
        <v>269</v>
      </c>
      <c r="B40" s="78" t="s">
        <v>967</v>
      </c>
      <c r="C40" s="121" t="s">
        <v>1027</v>
      </c>
      <c r="D40" s="155" t="s">
        <v>270</v>
      </c>
      <c r="E40" s="156"/>
      <c r="F40" s="156"/>
      <c r="G40" s="157"/>
      <c r="H40" s="80">
        <v>14097000</v>
      </c>
      <c r="I40" s="81">
        <v>6354567.24</v>
      </c>
      <c r="J40" s="82">
        <f>IF(H40=0,0,MAX(H40-I40,0))</f>
        <v>7742432.76</v>
      </c>
      <c r="K40" s="119" t="str">
        <f t="shared" si="0"/>
        <v>00010803010010000110</v>
      </c>
      <c r="L40" s="83" t="str">
        <f>C40&amp;D40&amp;G40</f>
        <v>00010803010010000110</v>
      </c>
    </row>
    <row r="41" spans="1:12" ht="33.75">
      <c r="A41" s="99" t="s">
        <v>271</v>
      </c>
      <c r="B41" s="100" t="s">
        <v>967</v>
      </c>
      <c r="C41" s="101" t="s">
        <v>1027</v>
      </c>
      <c r="D41" s="161" t="s">
        <v>272</v>
      </c>
      <c r="E41" s="162"/>
      <c r="F41" s="162"/>
      <c r="G41" s="153"/>
      <c r="H41" s="96">
        <v>0</v>
      </c>
      <c r="I41" s="102">
        <v>30000</v>
      </c>
      <c r="J41" s="103">
        <v>0</v>
      </c>
      <c r="K41" s="118" t="str">
        <f t="shared" si="0"/>
        <v>00010807000010000110</v>
      </c>
      <c r="L41" s="105" t="s">
        <v>273</v>
      </c>
    </row>
    <row r="42" spans="1:12" s="84" customFormat="1" ht="22.5">
      <c r="A42" s="79" t="s">
        <v>274</v>
      </c>
      <c r="B42" s="78" t="s">
        <v>967</v>
      </c>
      <c r="C42" s="121" t="s">
        <v>1027</v>
      </c>
      <c r="D42" s="155" t="s">
        <v>275</v>
      </c>
      <c r="E42" s="156"/>
      <c r="F42" s="156"/>
      <c r="G42" s="157"/>
      <c r="H42" s="80">
        <v>0</v>
      </c>
      <c r="I42" s="81">
        <v>30000</v>
      </c>
      <c r="J42" s="82">
        <f>IF(H42=0,0,MAX(H42-I42,0))</f>
        <v>0</v>
      </c>
      <c r="K42" s="119" t="str">
        <f t="shared" si="0"/>
        <v>00010807150010000110</v>
      </c>
      <c r="L42" s="83" t="str">
        <f>C42&amp;D42&amp;G42</f>
        <v>00010807150010000110</v>
      </c>
    </row>
    <row r="43" spans="1:12" ht="33.75">
      <c r="A43" s="99" t="s">
        <v>276</v>
      </c>
      <c r="B43" s="100" t="s">
        <v>967</v>
      </c>
      <c r="C43" s="101" t="s">
        <v>1027</v>
      </c>
      <c r="D43" s="161" t="s">
        <v>277</v>
      </c>
      <c r="E43" s="162"/>
      <c r="F43" s="162"/>
      <c r="G43" s="153"/>
      <c r="H43" s="96">
        <v>21150000</v>
      </c>
      <c r="I43" s="102">
        <v>12063489.43</v>
      </c>
      <c r="J43" s="103">
        <v>9354041.69</v>
      </c>
      <c r="K43" s="118" t="str">
        <f t="shared" si="0"/>
        <v>00011100000000000000</v>
      </c>
      <c r="L43" s="105" t="s">
        <v>278</v>
      </c>
    </row>
    <row r="44" spans="1:12" ht="22.5">
      <c r="A44" s="99" t="s">
        <v>279</v>
      </c>
      <c r="B44" s="100" t="s">
        <v>967</v>
      </c>
      <c r="C44" s="101" t="s">
        <v>1027</v>
      </c>
      <c r="D44" s="161" t="s">
        <v>280</v>
      </c>
      <c r="E44" s="162"/>
      <c r="F44" s="162"/>
      <c r="G44" s="153"/>
      <c r="H44" s="96">
        <v>0</v>
      </c>
      <c r="I44" s="102">
        <v>504.92</v>
      </c>
      <c r="J44" s="103">
        <v>0</v>
      </c>
      <c r="K44" s="118" t="str">
        <f t="shared" si="0"/>
        <v>00011103000000000120</v>
      </c>
      <c r="L44" s="105" t="s">
        <v>281</v>
      </c>
    </row>
    <row r="45" spans="1:12" s="84" customFormat="1" ht="33.75">
      <c r="A45" s="79" t="s">
        <v>282</v>
      </c>
      <c r="B45" s="78" t="s">
        <v>967</v>
      </c>
      <c r="C45" s="121" t="s">
        <v>1027</v>
      </c>
      <c r="D45" s="155" t="s">
        <v>283</v>
      </c>
      <c r="E45" s="156"/>
      <c r="F45" s="156"/>
      <c r="G45" s="157"/>
      <c r="H45" s="80">
        <v>0</v>
      </c>
      <c r="I45" s="81">
        <v>504.92</v>
      </c>
      <c r="J45" s="82">
        <f>IF(H45=0,0,MAX(H45-I45,0))</f>
        <v>0</v>
      </c>
      <c r="K45" s="119" t="str">
        <f t="shared" si="0"/>
        <v>00011103050050000120</v>
      </c>
      <c r="L45" s="83" t="str">
        <f>C45&amp;D45&amp;G45</f>
        <v>00011103050050000120</v>
      </c>
    </row>
    <row r="46" spans="1:12" ht="67.5">
      <c r="A46" s="99" t="s">
        <v>284</v>
      </c>
      <c r="B46" s="100" t="s">
        <v>967</v>
      </c>
      <c r="C46" s="101" t="s">
        <v>1027</v>
      </c>
      <c r="D46" s="161" t="s">
        <v>285</v>
      </c>
      <c r="E46" s="162"/>
      <c r="F46" s="162"/>
      <c r="G46" s="153"/>
      <c r="H46" s="96">
        <v>20600000</v>
      </c>
      <c r="I46" s="102">
        <v>11287343.1</v>
      </c>
      <c r="J46" s="103">
        <v>9312656.9</v>
      </c>
      <c r="K46" s="118" t="str">
        <f t="shared" si="0"/>
        <v>00011105000000000120</v>
      </c>
      <c r="L46" s="105" t="s">
        <v>286</v>
      </c>
    </row>
    <row r="47" spans="1:12" ht="56.25">
      <c r="A47" s="99" t="s">
        <v>287</v>
      </c>
      <c r="B47" s="100" t="s">
        <v>967</v>
      </c>
      <c r="C47" s="101" t="s">
        <v>1027</v>
      </c>
      <c r="D47" s="161" t="s">
        <v>288</v>
      </c>
      <c r="E47" s="162"/>
      <c r="F47" s="162"/>
      <c r="G47" s="153"/>
      <c r="H47" s="96">
        <v>15300000</v>
      </c>
      <c r="I47" s="102">
        <v>8926550.46</v>
      </c>
      <c r="J47" s="103">
        <v>6373449.54</v>
      </c>
      <c r="K47" s="118" t="str">
        <f t="shared" si="0"/>
        <v>00011105010000000120</v>
      </c>
      <c r="L47" s="105" t="s">
        <v>289</v>
      </c>
    </row>
    <row r="48" spans="1:12" s="84" customFormat="1" ht="67.5">
      <c r="A48" s="79" t="s">
        <v>290</v>
      </c>
      <c r="B48" s="78" t="s">
        <v>967</v>
      </c>
      <c r="C48" s="121" t="s">
        <v>1027</v>
      </c>
      <c r="D48" s="155" t="s">
        <v>291</v>
      </c>
      <c r="E48" s="156"/>
      <c r="F48" s="156"/>
      <c r="G48" s="157"/>
      <c r="H48" s="80">
        <v>4700000</v>
      </c>
      <c r="I48" s="81">
        <v>3438917.03</v>
      </c>
      <c r="J48" s="82">
        <f>IF(H48=0,0,MAX(H48-I48,0))</f>
        <v>1261082.97</v>
      </c>
      <c r="K48" s="119" t="str">
        <f t="shared" si="0"/>
        <v>00011105013100000120</v>
      </c>
      <c r="L48" s="83" t="str">
        <f>C48&amp;D48&amp;G48</f>
        <v>00011105013100000120</v>
      </c>
    </row>
    <row r="49" spans="1:12" s="84" customFormat="1" ht="67.5">
      <c r="A49" s="79" t="s">
        <v>292</v>
      </c>
      <c r="B49" s="78" t="s">
        <v>967</v>
      </c>
      <c r="C49" s="121" t="s">
        <v>1027</v>
      </c>
      <c r="D49" s="155" t="s">
        <v>293</v>
      </c>
      <c r="E49" s="156"/>
      <c r="F49" s="156"/>
      <c r="G49" s="157"/>
      <c r="H49" s="80">
        <v>10600000</v>
      </c>
      <c r="I49" s="81">
        <v>5487633.43</v>
      </c>
      <c r="J49" s="82">
        <f>IF(H49=0,0,MAX(H49-I49,0))</f>
        <v>5112366.57</v>
      </c>
      <c r="K49" s="119" t="str">
        <f aca="true" t="shared" si="1" ref="K49:K80">C49&amp;D49&amp;G49</f>
        <v>00011105013130000120</v>
      </c>
      <c r="L49" s="83" t="str">
        <f>C49&amp;D49&amp;G49</f>
        <v>00011105013130000120</v>
      </c>
    </row>
    <row r="50" spans="1:12" ht="67.5">
      <c r="A50" s="99" t="s">
        <v>294</v>
      </c>
      <c r="B50" s="100" t="s">
        <v>967</v>
      </c>
      <c r="C50" s="101" t="s">
        <v>1027</v>
      </c>
      <c r="D50" s="161" t="s">
        <v>295</v>
      </c>
      <c r="E50" s="162"/>
      <c r="F50" s="162"/>
      <c r="G50" s="153"/>
      <c r="H50" s="96">
        <v>300000</v>
      </c>
      <c r="I50" s="102">
        <v>104049.46</v>
      </c>
      <c r="J50" s="103">
        <v>195950.54</v>
      </c>
      <c r="K50" s="118" t="str">
        <f t="shared" si="1"/>
        <v>00011105020000000120</v>
      </c>
      <c r="L50" s="105" t="s">
        <v>296</v>
      </c>
    </row>
    <row r="51" spans="1:12" s="84" customFormat="1" ht="67.5">
      <c r="A51" s="79" t="s">
        <v>297</v>
      </c>
      <c r="B51" s="78" t="s">
        <v>967</v>
      </c>
      <c r="C51" s="121" t="s">
        <v>1027</v>
      </c>
      <c r="D51" s="155" t="s">
        <v>298</v>
      </c>
      <c r="E51" s="156"/>
      <c r="F51" s="156"/>
      <c r="G51" s="157"/>
      <c r="H51" s="80">
        <v>300000</v>
      </c>
      <c r="I51" s="81">
        <v>104049.46</v>
      </c>
      <c r="J51" s="82">
        <f>IF(H51=0,0,MAX(H51-I51,0))</f>
        <v>195950.54</v>
      </c>
      <c r="K51" s="119" t="str">
        <f t="shared" si="1"/>
        <v>00011105025050000120</v>
      </c>
      <c r="L51" s="83" t="str">
        <f>C51&amp;D51&amp;G51</f>
        <v>00011105025050000120</v>
      </c>
    </row>
    <row r="52" spans="1:12" ht="33.75">
      <c r="A52" s="99" t="s">
        <v>299</v>
      </c>
      <c r="B52" s="100" t="s">
        <v>967</v>
      </c>
      <c r="C52" s="101" t="s">
        <v>1027</v>
      </c>
      <c r="D52" s="161" t="s">
        <v>300</v>
      </c>
      <c r="E52" s="162"/>
      <c r="F52" s="162"/>
      <c r="G52" s="153"/>
      <c r="H52" s="96">
        <v>5000000</v>
      </c>
      <c r="I52" s="102">
        <v>2256743.18</v>
      </c>
      <c r="J52" s="103">
        <v>2743256.82</v>
      </c>
      <c r="K52" s="118" t="str">
        <f t="shared" si="1"/>
        <v>00011105070000000120</v>
      </c>
      <c r="L52" s="105" t="s">
        <v>301</v>
      </c>
    </row>
    <row r="53" spans="1:12" s="84" customFormat="1" ht="33.75">
      <c r="A53" s="79" t="s">
        <v>302</v>
      </c>
      <c r="B53" s="78" t="s">
        <v>967</v>
      </c>
      <c r="C53" s="121" t="s">
        <v>1027</v>
      </c>
      <c r="D53" s="155" t="s">
        <v>303</v>
      </c>
      <c r="E53" s="156"/>
      <c r="F53" s="156"/>
      <c r="G53" s="157"/>
      <c r="H53" s="80">
        <v>5000000</v>
      </c>
      <c r="I53" s="81">
        <v>2256743.18</v>
      </c>
      <c r="J53" s="82">
        <f>IF(H53=0,0,MAX(H53-I53,0))</f>
        <v>2743256.82</v>
      </c>
      <c r="K53" s="119" t="str">
        <f t="shared" si="1"/>
        <v>00011105075050000120</v>
      </c>
      <c r="L53" s="83" t="str">
        <f>C53&amp;D53&amp;G53</f>
        <v>00011105075050000120</v>
      </c>
    </row>
    <row r="54" spans="1:12" ht="22.5">
      <c r="A54" s="99" t="s">
        <v>304</v>
      </c>
      <c r="B54" s="100" t="s">
        <v>967</v>
      </c>
      <c r="C54" s="101" t="s">
        <v>1027</v>
      </c>
      <c r="D54" s="161" t="s">
        <v>305</v>
      </c>
      <c r="E54" s="162"/>
      <c r="F54" s="162"/>
      <c r="G54" s="153"/>
      <c r="H54" s="96">
        <v>50000</v>
      </c>
      <c r="I54" s="102">
        <v>8615.21</v>
      </c>
      <c r="J54" s="103">
        <v>41384.79</v>
      </c>
      <c r="K54" s="118" t="str">
        <f t="shared" si="1"/>
        <v>00011107000000000120</v>
      </c>
      <c r="L54" s="105" t="s">
        <v>306</v>
      </c>
    </row>
    <row r="55" spans="1:12" ht="33.75">
      <c r="A55" s="99" t="s">
        <v>307</v>
      </c>
      <c r="B55" s="100" t="s">
        <v>967</v>
      </c>
      <c r="C55" s="101" t="s">
        <v>1027</v>
      </c>
      <c r="D55" s="161" t="s">
        <v>308</v>
      </c>
      <c r="E55" s="162"/>
      <c r="F55" s="162"/>
      <c r="G55" s="153"/>
      <c r="H55" s="96">
        <v>50000</v>
      </c>
      <c r="I55" s="102">
        <v>8615.21</v>
      </c>
      <c r="J55" s="103">
        <v>41384.79</v>
      </c>
      <c r="K55" s="118" t="str">
        <f t="shared" si="1"/>
        <v>00011107010000000120</v>
      </c>
      <c r="L55" s="105" t="s">
        <v>309</v>
      </c>
    </row>
    <row r="56" spans="1:12" s="84" customFormat="1" ht="45">
      <c r="A56" s="79" t="s">
        <v>310</v>
      </c>
      <c r="B56" s="78" t="s">
        <v>967</v>
      </c>
      <c r="C56" s="121" t="s">
        <v>1027</v>
      </c>
      <c r="D56" s="155" t="s">
        <v>311</v>
      </c>
      <c r="E56" s="156"/>
      <c r="F56" s="156"/>
      <c r="G56" s="157"/>
      <c r="H56" s="80">
        <v>50000</v>
      </c>
      <c r="I56" s="81">
        <v>8615.21</v>
      </c>
      <c r="J56" s="82">
        <f>IF(H56=0,0,MAX(H56-I56,0))</f>
        <v>41384.79</v>
      </c>
      <c r="K56" s="119" t="str">
        <f t="shared" si="1"/>
        <v>00011107015050000120</v>
      </c>
      <c r="L56" s="83" t="str">
        <f>C56&amp;D56&amp;G56</f>
        <v>00011107015050000120</v>
      </c>
    </row>
    <row r="57" spans="1:12" ht="67.5">
      <c r="A57" s="99" t="s">
        <v>312</v>
      </c>
      <c r="B57" s="100" t="s">
        <v>967</v>
      </c>
      <c r="C57" s="101" t="s">
        <v>1027</v>
      </c>
      <c r="D57" s="161" t="s">
        <v>313</v>
      </c>
      <c r="E57" s="162"/>
      <c r="F57" s="162"/>
      <c r="G57" s="153"/>
      <c r="H57" s="96">
        <v>500000</v>
      </c>
      <c r="I57" s="102">
        <v>767026.2</v>
      </c>
      <c r="J57" s="103">
        <v>0</v>
      </c>
      <c r="K57" s="118" t="str">
        <f t="shared" si="1"/>
        <v>00011109000000000120</v>
      </c>
      <c r="L57" s="105" t="s">
        <v>314</v>
      </c>
    </row>
    <row r="58" spans="1:12" ht="67.5">
      <c r="A58" s="99" t="s">
        <v>315</v>
      </c>
      <c r="B58" s="100" t="s">
        <v>967</v>
      </c>
      <c r="C58" s="101" t="s">
        <v>1027</v>
      </c>
      <c r="D58" s="161" t="s">
        <v>316</v>
      </c>
      <c r="E58" s="162"/>
      <c r="F58" s="162"/>
      <c r="G58" s="153"/>
      <c r="H58" s="96">
        <v>500000</v>
      </c>
      <c r="I58" s="102">
        <v>767026.2</v>
      </c>
      <c r="J58" s="103">
        <v>0</v>
      </c>
      <c r="K58" s="118" t="str">
        <f t="shared" si="1"/>
        <v>00011109040000000120</v>
      </c>
      <c r="L58" s="105" t="s">
        <v>317</v>
      </c>
    </row>
    <row r="59" spans="1:12" s="84" customFormat="1" ht="67.5">
      <c r="A59" s="79" t="s">
        <v>318</v>
      </c>
      <c r="B59" s="78" t="s">
        <v>967</v>
      </c>
      <c r="C59" s="121" t="s">
        <v>1027</v>
      </c>
      <c r="D59" s="155" t="s">
        <v>319</v>
      </c>
      <c r="E59" s="156"/>
      <c r="F59" s="156"/>
      <c r="G59" s="157"/>
      <c r="H59" s="80">
        <v>500000</v>
      </c>
      <c r="I59" s="81">
        <v>767026.2</v>
      </c>
      <c r="J59" s="82">
        <f>IF(H59=0,0,MAX(H59-I59,0))</f>
        <v>0</v>
      </c>
      <c r="K59" s="119" t="str">
        <f t="shared" si="1"/>
        <v>00011109045050000120</v>
      </c>
      <c r="L59" s="83" t="str">
        <f>C59&amp;D59&amp;G59</f>
        <v>00011109045050000120</v>
      </c>
    </row>
    <row r="60" spans="1:12" ht="22.5">
      <c r="A60" s="99" t="s">
        <v>320</v>
      </c>
      <c r="B60" s="100" t="s">
        <v>967</v>
      </c>
      <c r="C60" s="101" t="s">
        <v>1027</v>
      </c>
      <c r="D60" s="161" t="s">
        <v>321</v>
      </c>
      <c r="E60" s="162"/>
      <c r="F60" s="162"/>
      <c r="G60" s="153"/>
      <c r="H60" s="96">
        <v>3359000</v>
      </c>
      <c r="I60" s="102">
        <v>1674466.75</v>
      </c>
      <c r="J60" s="103">
        <v>1700359.8</v>
      </c>
      <c r="K60" s="118" t="str">
        <f t="shared" si="1"/>
        <v>00011200000000000000</v>
      </c>
      <c r="L60" s="105" t="s">
        <v>322</v>
      </c>
    </row>
    <row r="61" spans="1:12" ht="12.75">
      <c r="A61" s="99" t="s">
        <v>323</v>
      </c>
      <c r="B61" s="100" t="s">
        <v>967</v>
      </c>
      <c r="C61" s="101" t="s">
        <v>1027</v>
      </c>
      <c r="D61" s="161" t="s">
        <v>324</v>
      </c>
      <c r="E61" s="162"/>
      <c r="F61" s="162"/>
      <c r="G61" s="153"/>
      <c r="H61" s="96">
        <v>3359000</v>
      </c>
      <c r="I61" s="102">
        <v>1674466.75</v>
      </c>
      <c r="J61" s="103">
        <v>1700359.8</v>
      </c>
      <c r="K61" s="118" t="str">
        <f t="shared" si="1"/>
        <v>00011201000010000120</v>
      </c>
      <c r="L61" s="105" t="s">
        <v>325</v>
      </c>
    </row>
    <row r="62" spans="1:12" s="84" customFormat="1" ht="22.5">
      <c r="A62" s="79" t="s">
        <v>326</v>
      </c>
      <c r="B62" s="78" t="s">
        <v>967</v>
      </c>
      <c r="C62" s="121" t="s">
        <v>1027</v>
      </c>
      <c r="D62" s="155" t="s">
        <v>327</v>
      </c>
      <c r="E62" s="156"/>
      <c r="F62" s="156"/>
      <c r="G62" s="157"/>
      <c r="H62" s="80">
        <v>219000</v>
      </c>
      <c r="I62" s="81">
        <v>104185.73</v>
      </c>
      <c r="J62" s="82">
        <f>IF(H62=0,0,MAX(H62-I62,0))</f>
        <v>114814.27</v>
      </c>
      <c r="K62" s="119" t="str">
        <f t="shared" si="1"/>
        <v>00011201010010000120</v>
      </c>
      <c r="L62" s="83" t="str">
        <f>C62&amp;D62&amp;G62</f>
        <v>00011201010010000120</v>
      </c>
    </row>
    <row r="63" spans="1:12" s="84" customFormat="1" ht="22.5">
      <c r="A63" s="79" t="s">
        <v>328</v>
      </c>
      <c r="B63" s="78" t="s">
        <v>967</v>
      </c>
      <c r="C63" s="121" t="s">
        <v>1027</v>
      </c>
      <c r="D63" s="155" t="s">
        <v>329</v>
      </c>
      <c r="E63" s="156"/>
      <c r="F63" s="156"/>
      <c r="G63" s="157"/>
      <c r="H63" s="80">
        <v>0</v>
      </c>
      <c r="I63" s="81">
        <v>124.8</v>
      </c>
      <c r="J63" s="82">
        <f>IF(H63=0,0,MAX(H63-I63,0))</f>
        <v>0</v>
      </c>
      <c r="K63" s="119" t="str">
        <f t="shared" si="1"/>
        <v>00011201020010000120</v>
      </c>
      <c r="L63" s="83" t="str">
        <f>C63&amp;D63&amp;G63</f>
        <v>00011201020010000120</v>
      </c>
    </row>
    <row r="64" spans="1:12" s="84" customFormat="1" ht="22.5">
      <c r="A64" s="79" t="s">
        <v>330</v>
      </c>
      <c r="B64" s="78" t="s">
        <v>967</v>
      </c>
      <c r="C64" s="121" t="s">
        <v>1027</v>
      </c>
      <c r="D64" s="155" t="s">
        <v>331</v>
      </c>
      <c r="E64" s="156"/>
      <c r="F64" s="156"/>
      <c r="G64" s="157"/>
      <c r="H64" s="80">
        <v>657000</v>
      </c>
      <c r="I64" s="81">
        <v>672701.75</v>
      </c>
      <c r="J64" s="82">
        <f>IF(H64=0,0,MAX(H64-I64,0))</f>
        <v>0</v>
      </c>
      <c r="K64" s="119" t="str">
        <f t="shared" si="1"/>
        <v>00011201030010000120</v>
      </c>
      <c r="L64" s="83" t="str">
        <f>C64&amp;D64&amp;G64</f>
        <v>00011201030010000120</v>
      </c>
    </row>
    <row r="65" spans="1:12" s="84" customFormat="1" ht="22.5">
      <c r="A65" s="79" t="s">
        <v>332</v>
      </c>
      <c r="B65" s="78" t="s">
        <v>967</v>
      </c>
      <c r="C65" s="121" t="s">
        <v>1027</v>
      </c>
      <c r="D65" s="155" t="s">
        <v>333</v>
      </c>
      <c r="E65" s="156"/>
      <c r="F65" s="156"/>
      <c r="G65" s="157"/>
      <c r="H65" s="80">
        <v>2483000</v>
      </c>
      <c r="I65" s="81">
        <v>897454.47</v>
      </c>
      <c r="J65" s="82">
        <f>IF(H65=0,0,MAX(H65-I65,0))</f>
        <v>1585545.53</v>
      </c>
      <c r="K65" s="119" t="str">
        <f t="shared" si="1"/>
        <v>00011201040010000120</v>
      </c>
      <c r="L65" s="83" t="str">
        <f>C65&amp;D65&amp;G65</f>
        <v>00011201040010000120</v>
      </c>
    </row>
    <row r="66" spans="1:12" ht="22.5">
      <c r="A66" s="99" t="s">
        <v>334</v>
      </c>
      <c r="B66" s="100" t="s">
        <v>967</v>
      </c>
      <c r="C66" s="101" t="s">
        <v>1027</v>
      </c>
      <c r="D66" s="161" t="s">
        <v>335</v>
      </c>
      <c r="E66" s="162"/>
      <c r="F66" s="162"/>
      <c r="G66" s="153"/>
      <c r="H66" s="96">
        <v>500000</v>
      </c>
      <c r="I66" s="102">
        <v>159791.45</v>
      </c>
      <c r="J66" s="103">
        <v>340208.55</v>
      </c>
      <c r="K66" s="118" t="str">
        <f t="shared" si="1"/>
        <v>00011300000000000000</v>
      </c>
      <c r="L66" s="105" t="s">
        <v>336</v>
      </c>
    </row>
    <row r="67" spans="1:12" ht="12.75">
      <c r="A67" s="99" t="s">
        <v>337</v>
      </c>
      <c r="B67" s="100" t="s">
        <v>967</v>
      </c>
      <c r="C67" s="101" t="s">
        <v>1027</v>
      </c>
      <c r="D67" s="161" t="s">
        <v>338</v>
      </c>
      <c r="E67" s="162"/>
      <c r="F67" s="162"/>
      <c r="G67" s="153"/>
      <c r="H67" s="96">
        <v>500000</v>
      </c>
      <c r="I67" s="102">
        <v>159791.45</v>
      </c>
      <c r="J67" s="103">
        <v>340208.55</v>
      </c>
      <c r="K67" s="118" t="str">
        <f t="shared" si="1"/>
        <v>00011302000000000130</v>
      </c>
      <c r="L67" s="105" t="s">
        <v>339</v>
      </c>
    </row>
    <row r="68" spans="1:12" ht="12.75">
      <c r="A68" s="99" t="s">
        <v>340</v>
      </c>
      <c r="B68" s="100" t="s">
        <v>967</v>
      </c>
      <c r="C68" s="101" t="s">
        <v>1027</v>
      </c>
      <c r="D68" s="161" t="s">
        <v>341</v>
      </c>
      <c r="E68" s="162"/>
      <c r="F68" s="162"/>
      <c r="G68" s="153"/>
      <c r="H68" s="96">
        <v>500000</v>
      </c>
      <c r="I68" s="102">
        <v>159791.45</v>
      </c>
      <c r="J68" s="103">
        <v>340208.55</v>
      </c>
      <c r="K68" s="118" t="str">
        <f t="shared" si="1"/>
        <v>00011302990000000130</v>
      </c>
      <c r="L68" s="105" t="s">
        <v>342</v>
      </c>
    </row>
    <row r="69" spans="1:12" s="84" customFormat="1" ht="22.5">
      <c r="A69" s="79" t="s">
        <v>343</v>
      </c>
      <c r="B69" s="78" t="s">
        <v>967</v>
      </c>
      <c r="C69" s="121" t="s">
        <v>1027</v>
      </c>
      <c r="D69" s="155" t="s">
        <v>344</v>
      </c>
      <c r="E69" s="156"/>
      <c r="F69" s="156"/>
      <c r="G69" s="157"/>
      <c r="H69" s="80">
        <v>500000</v>
      </c>
      <c r="I69" s="81">
        <v>159791.45</v>
      </c>
      <c r="J69" s="82">
        <f>IF(H69=0,0,MAX(H69-I69,0))</f>
        <v>340208.55</v>
      </c>
      <c r="K69" s="119" t="str">
        <f t="shared" si="1"/>
        <v>00011302995050000130</v>
      </c>
      <c r="L69" s="83" t="str">
        <f>C69&amp;D69&amp;G69</f>
        <v>00011302995050000130</v>
      </c>
    </row>
    <row r="70" spans="1:12" ht="22.5">
      <c r="A70" s="99" t="s">
        <v>345</v>
      </c>
      <c r="B70" s="100" t="s">
        <v>967</v>
      </c>
      <c r="C70" s="101" t="s">
        <v>1027</v>
      </c>
      <c r="D70" s="161" t="s">
        <v>346</v>
      </c>
      <c r="E70" s="162"/>
      <c r="F70" s="162"/>
      <c r="G70" s="153"/>
      <c r="H70" s="96">
        <v>13700000</v>
      </c>
      <c r="I70" s="102">
        <v>7092177.38</v>
      </c>
      <c r="J70" s="103">
        <v>7766649.25</v>
      </c>
      <c r="K70" s="118" t="str">
        <f t="shared" si="1"/>
        <v>00011400000000000000</v>
      </c>
      <c r="L70" s="105" t="s">
        <v>347</v>
      </c>
    </row>
    <row r="71" spans="1:12" ht="67.5">
      <c r="A71" s="99" t="s">
        <v>348</v>
      </c>
      <c r="B71" s="100" t="s">
        <v>967</v>
      </c>
      <c r="C71" s="101" t="s">
        <v>1027</v>
      </c>
      <c r="D71" s="161" t="s">
        <v>349</v>
      </c>
      <c r="E71" s="162"/>
      <c r="F71" s="162"/>
      <c r="G71" s="153"/>
      <c r="H71" s="96">
        <v>9000000</v>
      </c>
      <c r="I71" s="102">
        <v>3689732.31</v>
      </c>
      <c r="J71" s="103">
        <v>5328344.89</v>
      </c>
      <c r="K71" s="118" t="str">
        <f t="shared" si="1"/>
        <v>00011402000000000000</v>
      </c>
      <c r="L71" s="105" t="s">
        <v>350</v>
      </c>
    </row>
    <row r="72" spans="1:12" ht="78.75">
      <c r="A72" s="99" t="s">
        <v>351</v>
      </c>
      <c r="B72" s="100" t="s">
        <v>967</v>
      </c>
      <c r="C72" s="101" t="s">
        <v>1027</v>
      </c>
      <c r="D72" s="161" t="s">
        <v>352</v>
      </c>
      <c r="E72" s="162"/>
      <c r="F72" s="162"/>
      <c r="G72" s="153"/>
      <c r="H72" s="96">
        <v>9000000</v>
      </c>
      <c r="I72" s="102">
        <v>3671655.11</v>
      </c>
      <c r="J72" s="103">
        <v>5328344.89</v>
      </c>
      <c r="K72" s="118" t="str">
        <f t="shared" si="1"/>
        <v>00011402050050000410</v>
      </c>
      <c r="L72" s="105" t="s">
        <v>353</v>
      </c>
    </row>
    <row r="73" spans="1:12" ht="78.75">
      <c r="A73" s="99" t="s">
        <v>354</v>
      </c>
      <c r="B73" s="100" t="s">
        <v>967</v>
      </c>
      <c r="C73" s="101" t="s">
        <v>1027</v>
      </c>
      <c r="D73" s="161" t="s">
        <v>355</v>
      </c>
      <c r="E73" s="162"/>
      <c r="F73" s="162"/>
      <c r="G73" s="153"/>
      <c r="H73" s="96">
        <v>0</v>
      </c>
      <c r="I73" s="102">
        <v>18077.2</v>
      </c>
      <c r="J73" s="103">
        <v>0</v>
      </c>
      <c r="K73" s="118" t="str">
        <f t="shared" si="1"/>
        <v>00011402050050000440</v>
      </c>
      <c r="L73" s="105" t="s">
        <v>356</v>
      </c>
    </row>
    <row r="74" spans="1:12" s="84" customFormat="1" ht="67.5">
      <c r="A74" s="79" t="s">
        <v>357</v>
      </c>
      <c r="B74" s="78" t="s">
        <v>967</v>
      </c>
      <c r="C74" s="121" t="s">
        <v>1027</v>
      </c>
      <c r="D74" s="155" t="s">
        <v>358</v>
      </c>
      <c r="E74" s="156"/>
      <c r="F74" s="156"/>
      <c r="G74" s="157"/>
      <c r="H74" s="80">
        <v>9000000</v>
      </c>
      <c r="I74" s="81">
        <v>3671655.11</v>
      </c>
      <c r="J74" s="82">
        <f>IF(H74=0,0,MAX(H74-I74,0))</f>
        <v>5328344.89</v>
      </c>
      <c r="K74" s="119" t="str">
        <f t="shared" si="1"/>
        <v>00011402053050000410</v>
      </c>
      <c r="L74" s="83" t="str">
        <f>C74&amp;D74&amp;G74</f>
        <v>00011402053050000410</v>
      </c>
    </row>
    <row r="75" spans="1:12" s="84" customFormat="1" ht="78.75">
      <c r="A75" s="79" t="s">
        <v>359</v>
      </c>
      <c r="B75" s="78" t="s">
        <v>967</v>
      </c>
      <c r="C75" s="121" t="s">
        <v>1027</v>
      </c>
      <c r="D75" s="155" t="s">
        <v>360</v>
      </c>
      <c r="E75" s="156"/>
      <c r="F75" s="156"/>
      <c r="G75" s="157"/>
      <c r="H75" s="80">
        <v>0</v>
      </c>
      <c r="I75" s="81">
        <v>18077.2</v>
      </c>
      <c r="J75" s="82">
        <f>IF(H75=0,0,MAX(H75-I75,0))</f>
        <v>0</v>
      </c>
      <c r="K75" s="119" t="str">
        <f t="shared" si="1"/>
        <v>00011402053050000440</v>
      </c>
      <c r="L75" s="83" t="str">
        <f>C75&amp;D75&amp;G75</f>
        <v>00011402053050000440</v>
      </c>
    </row>
    <row r="76" spans="1:12" ht="22.5">
      <c r="A76" s="99" t="s">
        <v>361</v>
      </c>
      <c r="B76" s="100" t="s">
        <v>967</v>
      </c>
      <c r="C76" s="101" t="s">
        <v>1027</v>
      </c>
      <c r="D76" s="161" t="s">
        <v>362</v>
      </c>
      <c r="E76" s="162"/>
      <c r="F76" s="162"/>
      <c r="G76" s="153"/>
      <c r="H76" s="96">
        <v>4700000</v>
      </c>
      <c r="I76" s="102">
        <v>3402445.07</v>
      </c>
      <c r="J76" s="103">
        <v>2438304.36</v>
      </c>
      <c r="K76" s="118" t="str">
        <f t="shared" si="1"/>
        <v>00011406000000000430</v>
      </c>
      <c r="L76" s="105" t="s">
        <v>363</v>
      </c>
    </row>
    <row r="77" spans="1:12" ht="33.75">
      <c r="A77" s="99" t="s">
        <v>364</v>
      </c>
      <c r="B77" s="100" t="s">
        <v>967</v>
      </c>
      <c r="C77" s="101" t="s">
        <v>1027</v>
      </c>
      <c r="D77" s="161" t="s">
        <v>365</v>
      </c>
      <c r="E77" s="162"/>
      <c r="F77" s="162"/>
      <c r="G77" s="153"/>
      <c r="H77" s="96">
        <v>4700000</v>
      </c>
      <c r="I77" s="102">
        <v>3402445.07</v>
      </c>
      <c r="J77" s="103">
        <v>2438304.36</v>
      </c>
      <c r="K77" s="118" t="str">
        <f t="shared" si="1"/>
        <v>00011406010000000430</v>
      </c>
      <c r="L77" s="105" t="s">
        <v>366</v>
      </c>
    </row>
    <row r="78" spans="1:12" s="84" customFormat="1" ht="45">
      <c r="A78" s="79" t="s">
        <v>367</v>
      </c>
      <c r="B78" s="78" t="s">
        <v>967</v>
      </c>
      <c r="C78" s="121" t="s">
        <v>1027</v>
      </c>
      <c r="D78" s="155" t="s">
        <v>368</v>
      </c>
      <c r="E78" s="156"/>
      <c r="F78" s="156"/>
      <c r="G78" s="157"/>
      <c r="H78" s="80">
        <v>868000</v>
      </c>
      <c r="I78" s="81">
        <v>2008749.43</v>
      </c>
      <c r="J78" s="82">
        <f>IF(H78=0,0,MAX(H78-I78,0))</f>
        <v>0</v>
      </c>
      <c r="K78" s="119" t="str">
        <f t="shared" si="1"/>
        <v>00011406013100000430</v>
      </c>
      <c r="L78" s="83" t="str">
        <f>C78&amp;D78&amp;G78</f>
        <v>00011406013100000430</v>
      </c>
    </row>
    <row r="79" spans="1:12" s="84" customFormat="1" ht="45">
      <c r="A79" s="79" t="s">
        <v>369</v>
      </c>
      <c r="B79" s="78" t="s">
        <v>967</v>
      </c>
      <c r="C79" s="121" t="s">
        <v>1027</v>
      </c>
      <c r="D79" s="155" t="s">
        <v>370</v>
      </c>
      <c r="E79" s="156"/>
      <c r="F79" s="156"/>
      <c r="G79" s="157"/>
      <c r="H79" s="80">
        <v>3832000</v>
      </c>
      <c r="I79" s="81">
        <v>1393695.64</v>
      </c>
      <c r="J79" s="82">
        <f>IF(H79=0,0,MAX(H79-I79,0))</f>
        <v>2438304.36</v>
      </c>
      <c r="K79" s="119" t="str">
        <f t="shared" si="1"/>
        <v>00011406013130000430</v>
      </c>
      <c r="L79" s="83" t="str">
        <f>C79&amp;D79&amp;G79</f>
        <v>00011406013130000430</v>
      </c>
    </row>
    <row r="80" spans="1:12" ht="12.75">
      <c r="A80" s="99" t="s">
        <v>371</v>
      </c>
      <c r="B80" s="100" t="s">
        <v>967</v>
      </c>
      <c r="C80" s="101" t="s">
        <v>1027</v>
      </c>
      <c r="D80" s="161" t="s">
        <v>372</v>
      </c>
      <c r="E80" s="162"/>
      <c r="F80" s="162"/>
      <c r="G80" s="153"/>
      <c r="H80" s="96">
        <v>4557000</v>
      </c>
      <c r="I80" s="102">
        <v>4824021.81</v>
      </c>
      <c r="J80" s="103">
        <v>715476.04</v>
      </c>
      <c r="K80" s="118" t="str">
        <f t="shared" si="1"/>
        <v>00011600000000000000</v>
      </c>
      <c r="L80" s="105" t="s">
        <v>373</v>
      </c>
    </row>
    <row r="81" spans="1:12" ht="22.5">
      <c r="A81" s="99" t="s">
        <v>374</v>
      </c>
      <c r="B81" s="100" t="s">
        <v>967</v>
      </c>
      <c r="C81" s="101" t="s">
        <v>1027</v>
      </c>
      <c r="D81" s="161" t="s">
        <v>375</v>
      </c>
      <c r="E81" s="162"/>
      <c r="F81" s="162"/>
      <c r="G81" s="153"/>
      <c r="H81" s="96">
        <v>110000</v>
      </c>
      <c r="I81" s="102">
        <v>111205.81</v>
      </c>
      <c r="J81" s="103">
        <v>7944.96</v>
      </c>
      <c r="K81" s="118" t="str">
        <f aca="true" t="shared" si="2" ref="K81:K112">C81&amp;D81&amp;G81</f>
        <v>00011603000000000140</v>
      </c>
      <c r="L81" s="105" t="s">
        <v>376</v>
      </c>
    </row>
    <row r="82" spans="1:12" s="84" customFormat="1" ht="67.5">
      <c r="A82" s="79" t="s">
        <v>377</v>
      </c>
      <c r="B82" s="78" t="s">
        <v>967</v>
      </c>
      <c r="C82" s="121" t="s">
        <v>1027</v>
      </c>
      <c r="D82" s="155" t="s">
        <v>378</v>
      </c>
      <c r="E82" s="156"/>
      <c r="F82" s="156"/>
      <c r="G82" s="157"/>
      <c r="H82" s="80">
        <v>105000</v>
      </c>
      <c r="I82" s="81">
        <v>97055.04</v>
      </c>
      <c r="J82" s="82">
        <f>IF(H82=0,0,MAX(H82-I82,0))</f>
        <v>7944.96</v>
      </c>
      <c r="K82" s="119" t="str">
        <f t="shared" si="2"/>
        <v>00011603010010000140</v>
      </c>
      <c r="L82" s="83" t="str">
        <f>C82&amp;D82&amp;G82</f>
        <v>00011603010010000140</v>
      </c>
    </row>
    <row r="83" spans="1:12" s="84" customFormat="1" ht="45">
      <c r="A83" s="79" t="s">
        <v>379</v>
      </c>
      <c r="B83" s="78" t="s">
        <v>967</v>
      </c>
      <c r="C83" s="121" t="s">
        <v>1027</v>
      </c>
      <c r="D83" s="155" t="s">
        <v>380</v>
      </c>
      <c r="E83" s="156"/>
      <c r="F83" s="156"/>
      <c r="G83" s="157"/>
      <c r="H83" s="80">
        <v>5000</v>
      </c>
      <c r="I83" s="81">
        <v>14150.77</v>
      </c>
      <c r="J83" s="82">
        <f>IF(H83=0,0,MAX(H83-I83,0))</f>
        <v>0</v>
      </c>
      <c r="K83" s="119" t="str">
        <f t="shared" si="2"/>
        <v>00011603030010000140</v>
      </c>
      <c r="L83" s="83" t="str">
        <f>C83&amp;D83&amp;G83</f>
        <v>00011603030010000140</v>
      </c>
    </row>
    <row r="84" spans="1:12" s="84" customFormat="1" ht="56.25">
      <c r="A84" s="79" t="s">
        <v>381</v>
      </c>
      <c r="B84" s="78" t="s">
        <v>967</v>
      </c>
      <c r="C84" s="121" t="s">
        <v>1027</v>
      </c>
      <c r="D84" s="155" t="s">
        <v>382</v>
      </c>
      <c r="E84" s="156"/>
      <c r="F84" s="156"/>
      <c r="G84" s="157"/>
      <c r="H84" s="80">
        <v>205000</v>
      </c>
      <c r="I84" s="81">
        <v>43000</v>
      </c>
      <c r="J84" s="82">
        <f>IF(H84=0,0,MAX(H84-I84,0))</f>
        <v>162000</v>
      </c>
      <c r="K84" s="119" t="str">
        <f t="shared" si="2"/>
        <v>00011606000010000140</v>
      </c>
      <c r="L84" s="83" t="str">
        <f>C84&amp;D84&amp;G84</f>
        <v>00011606000010000140</v>
      </c>
    </row>
    <row r="85" spans="1:12" ht="45">
      <c r="A85" s="99" t="s">
        <v>383</v>
      </c>
      <c r="B85" s="100" t="s">
        <v>967</v>
      </c>
      <c r="C85" s="101" t="s">
        <v>1027</v>
      </c>
      <c r="D85" s="161" t="s">
        <v>384</v>
      </c>
      <c r="E85" s="162"/>
      <c r="F85" s="162"/>
      <c r="G85" s="153"/>
      <c r="H85" s="96">
        <v>261000</v>
      </c>
      <c r="I85" s="102">
        <v>361344.46</v>
      </c>
      <c r="J85" s="103">
        <v>0</v>
      </c>
      <c r="K85" s="118" t="str">
        <f t="shared" si="2"/>
        <v>00011608000010000140</v>
      </c>
      <c r="L85" s="105" t="s">
        <v>385</v>
      </c>
    </row>
    <row r="86" spans="1:12" s="84" customFormat="1" ht="45">
      <c r="A86" s="79" t="s">
        <v>386</v>
      </c>
      <c r="B86" s="78" t="s">
        <v>967</v>
      </c>
      <c r="C86" s="121" t="s">
        <v>1027</v>
      </c>
      <c r="D86" s="155" t="s">
        <v>387</v>
      </c>
      <c r="E86" s="156"/>
      <c r="F86" s="156"/>
      <c r="G86" s="157"/>
      <c r="H86" s="80">
        <v>246000</v>
      </c>
      <c r="I86" s="81">
        <v>296344.46</v>
      </c>
      <c r="J86" s="82">
        <f>IF(H86=0,0,MAX(H86-I86,0))</f>
        <v>0</v>
      </c>
      <c r="K86" s="119" t="str">
        <f t="shared" si="2"/>
        <v>00011608010010000140</v>
      </c>
      <c r="L86" s="83" t="str">
        <f>C86&amp;D86&amp;G86</f>
        <v>00011608010010000140</v>
      </c>
    </row>
    <row r="87" spans="1:12" s="84" customFormat="1" ht="45">
      <c r="A87" s="79" t="s">
        <v>388</v>
      </c>
      <c r="B87" s="78" t="s">
        <v>967</v>
      </c>
      <c r="C87" s="121" t="s">
        <v>1027</v>
      </c>
      <c r="D87" s="155" t="s">
        <v>389</v>
      </c>
      <c r="E87" s="156"/>
      <c r="F87" s="156"/>
      <c r="G87" s="157"/>
      <c r="H87" s="80">
        <v>15000</v>
      </c>
      <c r="I87" s="81">
        <v>65000</v>
      </c>
      <c r="J87" s="82">
        <f>IF(H87=0,0,MAX(H87-I87,0))</f>
        <v>0</v>
      </c>
      <c r="K87" s="119" t="str">
        <f t="shared" si="2"/>
        <v>00011608020010000140</v>
      </c>
      <c r="L87" s="83" t="str">
        <f>C87&amp;D87&amp;G87</f>
        <v>00011608020010000140</v>
      </c>
    </row>
    <row r="88" spans="1:12" ht="90">
      <c r="A88" s="99" t="s">
        <v>390</v>
      </c>
      <c r="B88" s="100" t="s">
        <v>967</v>
      </c>
      <c r="C88" s="101" t="s">
        <v>1027</v>
      </c>
      <c r="D88" s="161" t="s">
        <v>391</v>
      </c>
      <c r="E88" s="162"/>
      <c r="F88" s="162"/>
      <c r="G88" s="153"/>
      <c r="H88" s="96">
        <v>228000</v>
      </c>
      <c r="I88" s="102">
        <v>562000</v>
      </c>
      <c r="J88" s="103">
        <v>0</v>
      </c>
      <c r="K88" s="118" t="str">
        <f t="shared" si="2"/>
        <v>00011625000000000140</v>
      </c>
      <c r="L88" s="105" t="s">
        <v>392</v>
      </c>
    </row>
    <row r="89" spans="1:12" s="84" customFormat="1" ht="22.5">
      <c r="A89" s="79" t="s">
        <v>393</v>
      </c>
      <c r="B89" s="78" t="s">
        <v>967</v>
      </c>
      <c r="C89" s="121" t="s">
        <v>1027</v>
      </c>
      <c r="D89" s="155" t="s">
        <v>394</v>
      </c>
      <c r="E89" s="156"/>
      <c r="F89" s="156"/>
      <c r="G89" s="157"/>
      <c r="H89" s="80">
        <v>173000</v>
      </c>
      <c r="I89" s="81">
        <v>447000</v>
      </c>
      <c r="J89" s="82">
        <f>IF(H89=0,0,MAX(H89-I89,0))</f>
        <v>0</v>
      </c>
      <c r="K89" s="119" t="str">
        <f t="shared" si="2"/>
        <v>00011625050010000140</v>
      </c>
      <c r="L89" s="83" t="str">
        <f>C89&amp;D89&amp;G89</f>
        <v>00011625050010000140</v>
      </c>
    </row>
    <row r="90" spans="1:12" s="84" customFormat="1" ht="22.5">
      <c r="A90" s="79" t="s">
        <v>395</v>
      </c>
      <c r="B90" s="78" t="s">
        <v>967</v>
      </c>
      <c r="C90" s="121" t="s">
        <v>1027</v>
      </c>
      <c r="D90" s="155" t="s">
        <v>396</v>
      </c>
      <c r="E90" s="156"/>
      <c r="F90" s="156"/>
      <c r="G90" s="157"/>
      <c r="H90" s="80">
        <v>55000</v>
      </c>
      <c r="I90" s="81">
        <v>115000</v>
      </c>
      <c r="J90" s="82">
        <f>IF(H90=0,0,MAX(H90-I90,0))</f>
        <v>0</v>
      </c>
      <c r="K90" s="119" t="str">
        <f t="shared" si="2"/>
        <v>00011625060010000140</v>
      </c>
      <c r="L90" s="83" t="str">
        <f>C90&amp;D90&amp;G90</f>
        <v>00011625060010000140</v>
      </c>
    </row>
    <row r="91" spans="1:12" s="84" customFormat="1" ht="45">
      <c r="A91" s="79" t="s">
        <v>397</v>
      </c>
      <c r="B91" s="78" t="s">
        <v>967</v>
      </c>
      <c r="C91" s="121" t="s">
        <v>1027</v>
      </c>
      <c r="D91" s="155" t="s">
        <v>398</v>
      </c>
      <c r="E91" s="156"/>
      <c r="F91" s="156"/>
      <c r="G91" s="157"/>
      <c r="H91" s="80">
        <v>433000</v>
      </c>
      <c r="I91" s="81">
        <v>764777.54</v>
      </c>
      <c r="J91" s="82">
        <f>IF(H91=0,0,MAX(H91-I91,0))</f>
        <v>0</v>
      </c>
      <c r="K91" s="119" t="str">
        <f t="shared" si="2"/>
        <v>00011628000010000140</v>
      </c>
      <c r="L91" s="83" t="str">
        <f>C91&amp;D91&amp;G91</f>
        <v>00011628000010000140</v>
      </c>
    </row>
    <row r="92" spans="1:12" ht="22.5">
      <c r="A92" s="99" t="s">
        <v>399</v>
      </c>
      <c r="B92" s="100" t="s">
        <v>967</v>
      </c>
      <c r="C92" s="101" t="s">
        <v>1027</v>
      </c>
      <c r="D92" s="161" t="s">
        <v>400</v>
      </c>
      <c r="E92" s="162"/>
      <c r="F92" s="162"/>
      <c r="G92" s="153"/>
      <c r="H92" s="96">
        <v>8000</v>
      </c>
      <c r="I92" s="102">
        <v>62950</v>
      </c>
      <c r="J92" s="103">
        <v>0</v>
      </c>
      <c r="K92" s="118" t="str">
        <f t="shared" si="2"/>
        <v>00011630000010000140</v>
      </c>
      <c r="L92" s="105" t="s">
        <v>401</v>
      </c>
    </row>
    <row r="93" spans="1:12" s="84" customFormat="1" ht="22.5">
      <c r="A93" s="79" t="s">
        <v>402</v>
      </c>
      <c r="B93" s="78" t="s">
        <v>967</v>
      </c>
      <c r="C93" s="121" t="s">
        <v>1027</v>
      </c>
      <c r="D93" s="155" t="s">
        <v>403</v>
      </c>
      <c r="E93" s="156"/>
      <c r="F93" s="156"/>
      <c r="G93" s="157"/>
      <c r="H93" s="80">
        <v>8000</v>
      </c>
      <c r="I93" s="81">
        <v>62950</v>
      </c>
      <c r="J93" s="82">
        <f>IF(H93=0,0,MAX(H93-I93,0))</f>
        <v>0</v>
      </c>
      <c r="K93" s="119" t="str">
        <f t="shared" si="2"/>
        <v>00011630030010000140</v>
      </c>
      <c r="L93" s="83" t="str">
        <f>C93&amp;D93&amp;G93</f>
        <v>00011630030010000140</v>
      </c>
    </row>
    <row r="94" spans="1:12" ht="45">
      <c r="A94" s="99" t="s">
        <v>404</v>
      </c>
      <c r="B94" s="100" t="s">
        <v>967</v>
      </c>
      <c r="C94" s="101" t="s">
        <v>1027</v>
      </c>
      <c r="D94" s="161" t="s">
        <v>405</v>
      </c>
      <c r="E94" s="162"/>
      <c r="F94" s="162"/>
      <c r="G94" s="153"/>
      <c r="H94" s="96">
        <v>0</v>
      </c>
      <c r="I94" s="102">
        <v>65174.26</v>
      </c>
      <c r="J94" s="103">
        <v>0</v>
      </c>
      <c r="K94" s="118" t="str">
        <f t="shared" si="2"/>
        <v>00011633000000000140</v>
      </c>
      <c r="L94" s="105" t="s">
        <v>406</v>
      </c>
    </row>
    <row r="95" spans="1:12" s="84" customFormat="1" ht="56.25">
      <c r="A95" s="79" t="s">
        <v>407</v>
      </c>
      <c r="B95" s="78" t="s">
        <v>967</v>
      </c>
      <c r="C95" s="121" t="s">
        <v>1027</v>
      </c>
      <c r="D95" s="155" t="s">
        <v>408</v>
      </c>
      <c r="E95" s="156"/>
      <c r="F95" s="156"/>
      <c r="G95" s="157"/>
      <c r="H95" s="80">
        <v>0</v>
      </c>
      <c r="I95" s="81">
        <v>65174.26</v>
      </c>
      <c r="J95" s="82">
        <f>IF(H95=0,0,MAX(H95-I95,0))</f>
        <v>0</v>
      </c>
      <c r="K95" s="119" t="str">
        <f t="shared" si="2"/>
        <v>00011633050050000140</v>
      </c>
      <c r="L95" s="83" t="str">
        <f>C95&amp;D95&amp;G95</f>
        <v>00011633050050000140</v>
      </c>
    </row>
    <row r="96" spans="1:12" s="84" customFormat="1" ht="56.25">
      <c r="A96" s="79" t="s">
        <v>409</v>
      </c>
      <c r="B96" s="78" t="s">
        <v>967</v>
      </c>
      <c r="C96" s="121" t="s">
        <v>1027</v>
      </c>
      <c r="D96" s="155" t="s">
        <v>410</v>
      </c>
      <c r="E96" s="156"/>
      <c r="F96" s="156"/>
      <c r="G96" s="157"/>
      <c r="H96" s="80">
        <v>540000</v>
      </c>
      <c r="I96" s="81">
        <v>627100.82</v>
      </c>
      <c r="J96" s="82">
        <f>IF(H96=0,0,MAX(H96-I96,0))</f>
        <v>0</v>
      </c>
      <c r="K96" s="119" t="str">
        <f t="shared" si="2"/>
        <v>00011643000010000140</v>
      </c>
      <c r="L96" s="83" t="str">
        <f>C96&amp;D96&amp;G96</f>
        <v>00011643000010000140</v>
      </c>
    </row>
    <row r="97" spans="1:12" ht="22.5">
      <c r="A97" s="99" t="s">
        <v>411</v>
      </c>
      <c r="B97" s="100" t="s">
        <v>967</v>
      </c>
      <c r="C97" s="101" t="s">
        <v>1027</v>
      </c>
      <c r="D97" s="161" t="s">
        <v>412</v>
      </c>
      <c r="E97" s="162"/>
      <c r="F97" s="162"/>
      <c r="G97" s="153"/>
      <c r="H97" s="96">
        <v>2772000</v>
      </c>
      <c r="I97" s="102">
        <v>2226468.92</v>
      </c>
      <c r="J97" s="103">
        <v>545531.08</v>
      </c>
      <c r="K97" s="118" t="str">
        <f t="shared" si="2"/>
        <v>00011690000000000140</v>
      </c>
      <c r="L97" s="105" t="s">
        <v>413</v>
      </c>
    </row>
    <row r="98" spans="1:12" s="84" customFormat="1" ht="33.75">
      <c r="A98" s="79" t="s">
        <v>414</v>
      </c>
      <c r="B98" s="78" t="s">
        <v>967</v>
      </c>
      <c r="C98" s="121" t="s">
        <v>1027</v>
      </c>
      <c r="D98" s="155" t="s">
        <v>415</v>
      </c>
      <c r="E98" s="156"/>
      <c r="F98" s="156"/>
      <c r="G98" s="157"/>
      <c r="H98" s="80">
        <v>2772000</v>
      </c>
      <c r="I98" s="81">
        <v>2226468.92</v>
      </c>
      <c r="J98" s="82">
        <f>IF(H98=0,0,MAX(H98-I98,0))</f>
        <v>545531.08</v>
      </c>
      <c r="K98" s="119" t="str">
        <f t="shared" si="2"/>
        <v>00011690050050000140</v>
      </c>
      <c r="L98" s="83" t="str">
        <f>C98&amp;D98&amp;G98</f>
        <v>00011690050050000140</v>
      </c>
    </row>
    <row r="99" spans="1:12" ht="12.75">
      <c r="A99" s="99" t="s">
        <v>416</v>
      </c>
      <c r="B99" s="100" t="s">
        <v>967</v>
      </c>
      <c r="C99" s="101" t="s">
        <v>1027</v>
      </c>
      <c r="D99" s="161" t="s">
        <v>417</v>
      </c>
      <c r="E99" s="162"/>
      <c r="F99" s="162"/>
      <c r="G99" s="153"/>
      <c r="H99" s="96">
        <v>1500000</v>
      </c>
      <c r="I99" s="102">
        <v>1298283.79</v>
      </c>
      <c r="J99" s="103">
        <v>302021.14</v>
      </c>
      <c r="K99" s="118" t="str">
        <f t="shared" si="2"/>
        <v>00011700000000000000</v>
      </c>
      <c r="L99" s="105" t="s">
        <v>418</v>
      </c>
    </row>
    <row r="100" spans="1:12" ht="12.75">
      <c r="A100" s="99" t="s">
        <v>419</v>
      </c>
      <c r="B100" s="100" t="s">
        <v>967</v>
      </c>
      <c r="C100" s="101" t="s">
        <v>1027</v>
      </c>
      <c r="D100" s="161" t="s">
        <v>420</v>
      </c>
      <c r="E100" s="162"/>
      <c r="F100" s="162"/>
      <c r="G100" s="153"/>
      <c r="H100" s="96">
        <v>0</v>
      </c>
      <c r="I100" s="102">
        <v>71177.77</v>
      </c>
      <c r="J100" s="103">
        <v>0</v>
      </c>
      <c r="K100" s="118" t="str">
        <f t="shared" si="2"/>
        <v>00011701000000000180</v>
      </c>
      <c r="L100" s="105" t="s">
        <v>421</v>
      </c>
    </row>
    <row r="101" spans="1:12" s="84" customFormat="1" ht="22.5">
      <c r="A101" s="79" t="s">
        <v>422</v>
      </c>
      <c r="B101" s="78" t="s">
        <v>967</v>
      </c>
      <c r="C101" s="121" t="s">
        <v>1027</v>
      </c>
      <c r="D101" s="155" t="s">
        <v>423</v>
      </c>
      <c r="E101" s="156"/>
      <c r="F101" s="156"/>
      <c r="G101" s="157"/>
      <c r="H101" s="80">
        <v>0</v>
      </c>
      <c r="I101" s="81">
        <v>71177.77</v>
      </c>
      <c r="J101" s="82">
        <f>IF(H101=0,0,MAX(H101-I101,0))</f>
        <v>0</v>
      </c>
      <c r="K101" s="119" t="str">
        <f t="shared" si="2"/>
        <v>00011701050050000180</v>
      </c>
      <c r="L101" s="83" t="str">
        <f>C101&amp;D101&amp;G101</f>
        <v>00011701050050000180</v>
      </c>
    </row>
    <row r="102" spans="1:12" ht="12.75">
      <c r="A102" s="99" t="s">
        <v>424</v>
      </c>
      <c r="B102" s="100" t="s">
        <v>967</v>
      </c>
      <c r="C102" s="101" t="s">
        <v>1027</v>
      </c>
      <c r="D102" s="161" t="s">
        <v>425</v>
      </c>
      <c r="E102" s="162"/>
      <c r="F102" s="162"/>
      <c r="G102" s="153"/>
      <c r="H102" s="96">
        <v>1500000</v>
      </c>
      <c r="I102" s="102">
        <v>1227106.02</v>
      </c>
      <c r="J102" s="103">
        <v>302021.14</v>
      </c>
      <c r="K102" s="118" t="str">
        <f t="shared" si="2"/>
        <v>00011705000000000180</v>
      </c>
      <c r="L102" s="105" t="s">
        <v>426</v>
      </c>
    </row>
    <row r="103" spans="1:12" s="84" customFormat="1" ht="22.5">
      <c r="A103" s="79" t="s">
        <v>427</v>
      </c>
      <c r="B103" s="78" t="s">
        <v>967</v>
      </c>
      <c r="C103" s="121" t="s">
        <v>1027</v>
      </c>
      <c r="D103" s="155" t="s">
        <v>428</v>
      </c>
      <c r="E103" s="156"/>
      <c r="F103" s="156"/>
      <c r="G103" s="157"/>
      <c r="H103" s="80">
        <v>1500000</v>
      </c>
      <c r="I103" s="81">
        <v>1197978.86</v>
      </c>
      <c r="J103" s="82">
        <f>IF(H103=0,0,MAX(H103-I103,0))</f>
        <v>302021.14</v>
      </c>
      <c r="K103" s="119" t="str">
        <f t="shared" si="2"/>
        <v>00011705050050000180</v>
      </c>
      <c r="L103" s="83" t="str">
        <f>C103&amp;D103&amp;G103</f>
        <v>00011705050050000180</v>
      </c>
    </row>
    <row r="104" spans="1:12" s="84" customFormat="1" ht="22.5">
      <c r="A104" s="79" t="s">
        <v>429</v>
      </c>
      <c r="B104" s="78" t="s">
        <v>967</v>
      </c>
      <c r="C104" s="121" t="s">
        <v>1027</v>
      </c>
      <c r="D104" s="155" t="s">
        <v>430</v>
      </c>
      <c r="E104" s="156"/>
      <c r="F104" s="156"/>
      <c r="G104" s="157"/>
      <c r="H104" s="80">
        <v>0</v>
      </c>
      <c r="I104" s="81">
        <v>29127.16</v>
      </c>
      <c r="J104" s="82">
        <f>IF(H104=0,0,MAX(H104-I104,0))</f>
        <v>0</v>
      </c>
      <c r="K104" s="119" t="str">
        <f t="shared" si="2"/>
        <v>00011705050100000180</v>
      </c>
      <c r="L104" s="83" t="str">
        <f>C104&amp;D104&amp;G104</f>
        <v>00011705050100000180</v>
      </c>
    </row>
    <row r="105" spans="1:12" ht="12.75">
      <c r="A105" s="99" t="s">
        <v>431</v>
      </c>
      <c r="B105" s="100" t="s">
        <v>967</v>
      </c>
      <c r="C105" s="101" t="s">
        <v>1027</v>
      </c>
      <c r="D105" s="161" t="s">
        <v>432</v>
      </c>
      <c r="E105" s="162"/>
      <c r="F105" s="162"/>
      <c r="G105" s="153"/>
      <c r="H105" s="96">
        <v>927501709</v>
      </c>
      <c r="I105" s="102">
        <v>665366040.05</v>
      </c>
      <c r="J105" s="103">
        <v>261699180.3</v>
      </c>
      <c r="K105" s="118" t="str">
        <f t="shared" si="2"/>
        <v>00020000000000000000</v>
      </c>
      <c r="L105" s="105" t="s">
        <v>433</v>
      </c>
    </row>
    <row r="106" spans="1:12" ht="33.75">
      <c r="A106" s="99" t="s">
        <v>434</v>
      </c>
      <c r="B106" s="100" t="s">
        <v>967</v>
      </c>
      <c r="C106" s="101" t="s">
        <v>1027</v>
      </c>
      <c r="D106" s="161" t="s">
        <v>435</v>
      </c>
      <c r="E106" s="162"/>
      <c r="F106" s="162"/>
      <c r="G106" s="153"/>
      <c r="H106" s="96">
        <v>927101709</v>
      </c>
      <c r="I106" s="102">
        <v>665531340.7</v>
      </c>
      <c r="J106" s="103">
        <v>261570368.3</v>
      </c>
      <c r="K106" s="118" t="str">
        <f t="shared" si="2"/>
        <v>00020200000000000000</v>
      </c>
      <c r="L106" s="105" t="s">
        <v>436</v>
      </c>
    </row>
    <row r="107" spans="1:12" ht="22.5">
      <c r="A107" s="99" t="s">
        <v>437</v>
      </c>
      <c r="B107" s="100" t="s">
        <v>967</v>
      </c>
      <c r="C107" s="101" t="s">
        <v>1027</v>
      </c>
      <c r="D107" s="161" t="s">
        <v>438</v>
      </c>
      <c r="E107" s="162"/>
      <c r="F107" s="162"/>
      <c r="G107" s="153"/>
      <c r="H107" s="96">
        <v>20506000</v>
      </c>
      <c r="I107" s="102">
        <v>20506000</v>
      </c>
      <c r="J107" s="103">
        <v>0</v>
      </c>
      <c r="K107" s="118" t="str">
        <f t="shared" si="2"/>
        <v>00020210000000000151</v>
      </c>
      <c r="L107" s="105" t="s">
        <v>439</v>
      </c>
    </row>
    <row r="108" spans="1:12" ht="22.5">
      <c r="A108" s="99" t="s">
        <v>440</v>
      </c>
      <c r="B108" s="100" t="s">
        <v>967</v>
      </c>
      <c r="C108" s="101" t="s">
        <v>1027</v>
      </c>
      <c r="D108" s="161" t="s">
        <v>441</v>
      </c>
      <c r="E108" s="162"/>
      <c r="F108" s="162"/>
      <c r="G108" s="153"/>
      <c r="H108" s="96">
        <v>20506000</v>
      </c>
      <c r="I108" s="102">
        <v>20506000</v>
      </c>
      <c r="J108" s="103">
        <v>0</v>
      </c>
      <c r="K108" s="118" t="str">
        <f t="shared" si="2"/>
        <v>00020215002000000151</v>
      </c>
      <c r="L108" s="105" t="s">
        <v>442</v>
      </c>
    </row>
    <row r="109" spans="1:12" s="84" customFormat="1" ht="22.5">
      <c r="A109" s="79" t="s">
        <v>443</v>
      </c>
      <c r="B109" s="78" t="s">
        <v>967</v>
      </c>
      <c r="C109" s="121" t="s">
        <v>1027</v>
      </c>
      <c r="D109" s="155" t="s">
        <v>444</v>
      </c>
      <c r="E109" s="156"/>
      <c r="F109" s="156"/>
      <c r="G109" s="157"/>
      <c r="H109" s="80">
        <v>20506000</v>
      </c>
      <c r="I109" s="81">
        <v>20506000</v>
      </c>
      <c r="J109" s="82">
        <f>IF(H109=0,0,MAX(H109-I109,0))</f>
        <v>0</v>
      </c>
      <c r="K109" s="119" t="str">
        <f t="shared" si="2"/>
        <v>00020215002050000151</v>
      </c>
      <c r="L109" s="83" t="str">
        <f>C109&amp;D109&amp;G109</f>
        <v>00020215002050000151</v>
      </c>
    </row>
    <row r="110" spans="1:12" ht="22.5">
      <c r="A110" s="99" t="s">
        <v>445</v>
      </c>
      <c r="B110" s="100" t="s">
        <v>967</v>
      </c>
      <c r="C110" s="101" t="s">
        <v>1027</v>
      </c>
      <c r="D110" s="161" t="s">
        <v>446</v>
      </c>
      <c r="E110" s="162"/>
      <c r="F110" s="162"/>
      <c r="G110" s="153"/>
      <c r="H110" s="96">
        <v>116297613</v>
      </c>
      <c r="I110" s="102">
        <v>79520098.85</v>
      </c>
      <c r="J110" s="103">
        <v>36777514.15</v>
      </c>
      <c r="K110" s="118" t="str">
        <f t="shared" si="2"/>
        <v>00020220000000000151</v>
      </c>
      <c r="L110" s="105" t="s">
        <v>447</v>
      </c>
    </row>
    <row r="111" spans="1:12" ht="22.5">
      <c r="A111" s="99" t="s">
        <v>448</v>
      </c>
      <c r="B111" s="100" t="s">
        <v>967</v>
      </c>
      <c r="C111" s="101" t="s">
        <v>1027</v>
      </c>
      <c r="D111" s="161" t="s">
        <v>449</v>
      </c>
      <c r="E111" s="162"/>
      <c r="F111" s="162"/>
      <c r="G111" s="153"/>
      <c r="H111" s="96">
        <v>7404460</v>
      </c>
      <c r="I111" s="102">
        <v>7404460</v>
      </c>
      <c r="J111" s="103">
        <v>0</v>
      </c>
      <c r="K111" s="118" t="str">
        <f t="shared" si="2"/>
        <v>00020220051000000151</v>
      </c>
      <c r="L111" s="105" t="s">
        <v>450</v>
      </c>
    </row>
    <row r="112" spans="1:12" s="84" customFormat="1" ht="22.5">
      <c r="A112" s="79" t="s">
        <v>451</v>
      </c>
      <c r="B112" s="78" t="s">
        <v>967</v>
      </c>
      <c r="C112" s="121" t="s">
        <v>1027</v>
      </c>
      <c r="D112" s="155" t="s">
        <v>452</v>
      </c>
      <c r="E112" s="156"/>
      <c r="F112" s="156"/>
      <c r="G112" s="157"/>
      <c r="H112" s="80">
        <v>7404460</v>
      </c>
      <c r="I112" s="81">
        <v>7404460</v>
      </c>
      <c r="J112" s="82">
        <f>IF(H112=0,0,MAX(H112-I112,0))</f>
        <v>0</v>
      </c>
      <c r="K112" s="119" t="str">
        <f t="shared" si="2"/>
        <v>00020220051050000151</v>
      </c>
      <c r="L112" s="83" t="str">
        <f>C112&amp;D112&amp;G112</f>
        <v>00020220051050000151</v>
      </c>
    </row>
    <row r="113" spans="1:12" ht="33.75">
      <c r="A113" s="99" t="s">
        <v>453</v>
      </c>
      <c r="B113" s="100" t="s">
        <v>967</v>
      </c>
      <c r="C113" s="101" t="s">
        <v>1027</v>
      </c>
      <c r="D113" s="161" t="s">
        <v>454</v>
      </c>
      <c r="E113" s="162"/>
      <c r="F113" s="162"/>
      <c r="G113" s="153"/>
      <c r="H113" s="96">
        <v>9939000</v>
      </c>
      <c r="I113" s="102">
        <v>2011832</v>
      </c>
      <c r="J113" s="103">
        <v>7927168</v>
      </c>
      <c r="K113" s="118" t="str">
        <f aca="true" t="shared" si="3" ref="K113:K144">C113&amp;D113&amp;G113</f>
        <v>00020220077000000151</v>
      </c>
      <c r="L113" s="105" t="s">
        <v>455</v>
      </c>
    </row>
    <row r="114" spans="1:12" s="84" customFormat="1" ht="33.75">
      <c r="A114" s="79" t="s">
        <v>456</v>
      </c>
      <c r="B114" s="78" t="s">
        <v>967</v>
      </c>
      <c r="C114" s="121" t="s">
        <v>1027</v>
      </c>
      <c r="D114" s="155" t="s">
        <v>457</v>
      </c>
      <c r="E114" s="156"/>
      <c r="F114" s="156"/>
      <c r="G114" s="157"/>
      <c r="H114" s="80">
        <v>9939000</v>
      </c>
      <c r="I114" s="81">
        <v>2011832</v>
      </c>
      <c r="J114" s="82">
        <f>IF(H114=0,0,MAX(H114-I114,0))</f>
        <v>7927168</v>
      </c>
      <c r="K114" s="119" t="str">
        <f t="shared" si="3"/>
        <v>00020220077050000151</v>
      </c>
      <c r="L114" s="83" t="str">
        <f>C114&amp;D114&amp;G114</f>
        <v>00020220077050000151</v>
      </c>
    </row>
    <row r="115" spans="1:12" ht="33.75">
      <c r="A115" s="99" t="s">
        <v>458</v>
      </c>
      <c r="B115" s="100" t="s">
        <v>967</v>
      </c>
      <c r="C115" s="101" t="s">
        <v>1027</v>
      </c>
      <c r="D115" s="161" t="s">
        <v>459</v>
      </c>
      <c r="E115" s="162"/>
      <c r="F115" s="162"/>
      <c r="G115" s="153"/>
      <c r="H115" s="96">
        <v>2295600</v>
      </c>
      <c r="I115" s="102">
        <v>2295600</v>
      </c>
      <c r="J115" s="103">
        <v>0</v>
      </c>
      <c r="K115" s="118" t="str">
        <f t="shared" si="3"/>
        <v>00020225027000000151</v>
      </c>
      <c r="L115" s="105" t="s">
        <v>460</v>
      </c>
    </row>
    <row r="116" spans="1:12" s="84" customFormat="1" ht="45">
      <c r="A116" s="79" t="s">
        <v>461</v>
      </c>
      <c r="B116" s="78" t="s">
        <v>967</v>
      </c>
      <c r="C116" s="121" t="s">
        <v>1027</v>
      </c>
      <c r="D116" s="155" t="s">
        <v>462</v>
      </c>
      <c r="E116" s="156"/>
      <c r="F116" s="156"/>
      <c r="G116" s="157"/>
      <c r="H116" s="80">
        <v>2295600</v>
      </c>
      <c r="I116" s="81">
        <v>2295600</v>
      </c>
      <c r="J116" s="82">
        <f>IF(H116=0,0,MAX(H116-I116,0))</f>
        <v>0</v>
      </c>
      <c r="K116" s="119" t="str">
        <f t="shared" si="3"/>
        <v>00020225027050000151</v>
      </c>
      <c r="L116" s="83" t="str">
        <f>C116&amp;D116&amp;G116</f>
        <v>00020225027050000151</v>
      </c>
    </row>
    <row r="117" spans="1:12" ht="33.75">
      <c r="A117" s="99" t="s">
        <v>463</v>
      </c>
      <c r="B117" s="100" t="s">
        <v>967</v>
      </c>
      <c r="C117" s="101" t="s">
        <v>1027</v>
      </c>
      <c r="D117" s="161" t="s">
        <v>464</v>
      </c>
      <c r="E117" s="162"/>
      <c r="F117" s="162"/>
      <c r="G117" s="153"/>
      <c r="H117" s="96">
        <v>1519000</v>
      </c>
      <c r="I117" s="102">
        <v>1519000</v>
      </c>
      <c r="J117" s="103">
        <v>0</v>
      </c>
      <c r="K117" s="118" t="str">
        <f t="shared" si="3"/>
        <v>00020225097000000151</v>
      </c>
      <c r="L117" s="105" t="s">
        <v>465</v>
      </c>
    </row>
    <row r="118" spans="1:12" s="84" customFormat="1" ht="45">
      <c r="A118" s="79" t="s">
        <v>466</v>
      </c>
      <c r="B118" s="78" t="s">
        <v>967</v>
      </c>
      <c r="C118" s="121" t="s">
        <v>1027</v>
      </c>
      <c r="D118" s="155" t="s">
        <v>467</v>
      </c>
      <c r="E118" s="156"/>
      <c r="F118" s="156"/>
      <c r="G118" s="157"/>
      <c r="H118" s="80">
        <v>1519000</v>
      </c>
      <c r="I118" s="81">
        <v>1519000</v>
      </c>
      <c r="J118" s="82">
        <f>IF(H118=0,0,MAX(H118-I118,0))</f>
        <v>0</v>
      </c>
      <c r="K118" s="119" t="str">
        <f t="shared" si="3"/>
        <v>00020225097050000151</v>
      </c>
      <c r="L118" s="83" t="str">
        <f>C118&amp;D118&amp;G118</f>
        <v>00020225097050000151</v>
      </c>
    </row>
    <row r="119" spans="1:12" ht="56.25">
      <c r="A119" s="99" t="s">
        <v>468</v>
      </c>
      <c r="B119" s="100" t="s">
        <v>967</v>
      </c>
      <c r="C119" s="101" t="s">
        <v>1027</v>
      </c>
      <c r="D119" s="161" t="s">
        <v>469</v>
      </c>
      <c r="E119" s="162"/>
      <c r="F119" s="162"/>
      <c r="G119" s="153"/>
      <c r="H119" s="96">
        <v>2034800</v>
      </c>
      <c r="I119" s="102">
        <v>718799</v>
      </c>
      <c r="J119" s="103">
        <v>1316001</v>
      </c>
      <c r="K119" s="118" t="str">
        <f t="shared" si="3"/>
        <v>00020225558000000151</v>
      </c>
      <c r="L119" s="105" t="s">
        <v>470</v>
      </c>
    </row>
    <row r="120" spans="1:12" s="84" customFormat="1" ht="67.5">
      <c r="A120" s="79" t="s">
        <v>471</v>
      </c>
      <c r="B120" s="78" t="s">
        <v>967</v>
      </c>
      <c r="C120" s="121" t="s">
        <v>1027</v>
      </c>
      <c r="D120" s="155" t="s">
        <v>472</v>
      </c>
      <c r="E120" s="156"/>
      <c r="F120" s="156"/>
      <c r="G120" s="157"/>
      <c r="H120" s="80">
        <v>2034800</v>
      </c>
      <c r="I120" s="81">
        <v>718799</v>
      </c>
      <c r="J120" s="82">
        <f>IF(H120=0,0,MAX(H120-I120,0))</f>
        <v>1316001</v>
      </c>
      <c r="K120" s="119" t="str">
        <f t="shared" si="3"/>
        <v>00020225558050000151</v>
      </c>
      <c r="L120" s="83" t="str">
        <f>C120&amp;D120&amp;G120</f>
        <v>00020225558050000151</v>
      </c>
    </row>
    <row r="121" spans="1:12" ht="12.75">
      <c r="A121" s="99" t="s">
        <v>473</v>
      </c>
      <c r="B121" s="100" t="s">
        <v>967</v>
      </c>
      <c r="C121" s="101" t="s">
        <v>1027</v>
      </c>
      <c r="D121" s="161" t="s">
        <v>474</v>
      </c>
      <c r="E121" s="162"/>
      <c r="F121" s="162"/>
      <c r="G121" s="153"/>
      <c r="H121" s="96">
        <v>93104753</v>
      </c>
      <c r="I121" s="102">
        <v>65570407.85</v>
      </c>
      <c r="J121" s="103">
        <v>27534345.15</v>
      </c>
      <c r="K121" s="118" t="str">
        <f t="shared" si="3"/>
        <v>00020229999000000151</v>
      </c>
      <c r="L121" s="105" t="s">
        <v>475</v>
      </c>
    </row>
    <row r="122" spans="1:12" s="84" customFormat="1" ht="12.75">
      <c r="A122" s="79" t="s">
        <v>476</v>
      </c>
      <c r="B122" s="78" t="s">
        <v>967</v>
      </c>
      <c r="C122" s="121" t="s">
        <v>1027</v>
      </c>
      <c r="D122" s="155" t="s">
        <v>477</v>
      </c>
      <c r="E122" s="156"/>
      <c r="F122" s="156"/>
      <c r="G122" s="157"/>
      <c r="H122" s="80">
        <v>93104753</v>
      </c>
      <c r="I122" s="81">
        <v>65570407.85</v>
      </c>
      <c r="J122" s="82">
        <f>IF(H122=0,0,MAX(H122-I122,0))</f>
        <v>27534345.15</v>
      </c>
      <c r="K122" s="119" t="str">
        <f t="shared" si="3"/>
        <v>00020229999050000151</v>
      </c>
      <c r="L122" s="83" t="str">
        <f>C122&amp;D122&amp;G122</f>
        <v>00020229999050000151</v>
      </c>
    </row>
    <row r="123" spans="1:12" ht="22.5">
      <c r="A123" s="99" t="s">
        <v>478</v>
      </c>
      <c r="B123" s="100" t="s">
        <v>967</v>
      </c>
      <c r="C123" s="101" t="s">
        <v>1027</v>
      </c>
      <c r="D123" s="161" t="s">
        <v>479</v>
      </c>
      <c r="E123" s="162"/>
      <c r="F123" s="162"/>
      <c r="G123" s="153"/>
      <c r="H123" s="96">
        <v>776696300</v>
      </c>
      <c r="I123" s="102">
        <v>554275297.85</v>
      </c>
      <c r="J123" s="103">
        <v>222421002.15</v>
      </c>
      <c r="K123" s="118" t="str">
        <f t="shared" si="3"/>
        <v>00020230000000000151</v>
      </c>
      <c r="L123" s="105" t="s">
        <v>480</v>
      </c>
    </row>
    <row r="124" spans="1:12" ht="45">
      <c r="A124" s="99" t="s">
        <v>481</v>
      </c>
      <c r="B124" s="100" t="s">
        <v>967</v>
      </c>
      <c r="C124" s="101" t="s">
        <v>1027</v>
      </c>
      <c r="D124" s="161" t="s">
        <v>482</v>
      </c>
      <c r="E124" s="162"/>
      <c r="F124" s="162"/>
      <c r="G124" s="153"/>
      <c r="H124" s="96">
        <v>3860200</v>
      </c>
      <c r="I124" s="102">
        <v>2560000</v>
      </c>
      <c r="J124" s="103">
        <v>1300200</v>
      </c>
      <c r="K124" s="118" t="str">
        <f t="shared" si="3"/>
        <v>00020230013000000151</v>
      </c>
      <c r="L124" s="105" t="s">
        <v>483</v>
      </c>
    </row>
    <row r="125" spans="1:12" s="84" customFormat="1" ht="45">
      <c r="A125" s="79" t="s">
        <v>484</v>
      </c>
      <c r="B125" s="78" t="s">
        <v>967</v>
      </c>
      <c r="C125" s="121" t="s">
        <v>1027</v>
      </c>
      <c r="D125" s="155" t="s">
        <v>485</v>
      </c>
      <c r="E125" s="156"/>
      <c r="F125" s="156"/>
      <c r="G125" s="157"/>
      <c r="H125" s="80">
        <v>3860200</v>
      </c>
      <c r="I125" s="81">
        <v>2560000</v>
      </c>
      <c r="J125" s="82">
        <f>IF(H125=0,0,MAX(H125-I125,0))</f>
        <v>1300200</v>
      </c>
      <c r="K125" s="119" t="str">
        <f t="shared" si="3"/>
        <v>00020230013050000151</v>
      </c>
      <c r="L125" s="83" t="str">
        <f>C125&amp;D125&amp;G125</f>
        <v>00020230013050000151</v>
      </c>
    </row>
    <row r="126" spans="1:12" ht="33.75">
      <c r="A126" s="99" t="s">
        <v>486</v>
      </c>
      <c r="B126" s="100" t="s">
        <v>967</v>
      </c>
      <c r="C126" s="101" t="s">
        <v>1027</v>
      </c>
      <c r="D126" s="161" t="s">
        <v>487</v>
      </c>
      <c r="E126" s="162"/>
      <c r="F126" s="162"/>
      <c r="G126" s="153"/>
      <c r="H126" s="96">
        <v>4375500</v>
      </c>
      <c r="I126" s="102">
        <v>3251900</v>
      </c>
      <c r="J126" s="103">
        <v>1123600</v>
      </c>
      <c r="K126" s="118" t="str">
        <f t="shared" si="3"/>
        <v>00020230021000000151</v>
      </c>
      <c r="L126" s="105" t="s">
        <v>488</v>
      </c>
    </row>
    <row r="127" spans="1:12" s="84" customFormat="1" ht="33.75">
      <c r="A127" s="79" t="s">
        <v>489</v>
      </c>
      <c r="B127" s="78" t="s">
        <v>967</v>
      </c>
      <c r="C127" s="121" t="s">
        <v>1027</v>
      </c>
      <c r="D127" s="155" t="s">
        <v>490</v>
      </c>
      <c r="E127" s="156"/>
      <c r="F127" s="156"/>
      <c r="G127" s="157"/>
      <c r="H127" s="80">
        <v>4375500</v>
      </c>
      <c r="I127" s="81">
        <v>3251900</v>
      </c>
      <c r="J127" s="82">
        <f>IF(H127=0,0,MAX(H127-I127,0))</f>
        <v>1123600</v>
      </c>
      <c r="K127" s="119" t="str">
        <f t="shared" si="3"/>
        <v>00020230021050000151</v>
      </c>
      <c r="L127" s="83" t="str">
        <f>C127&amp;D127&amp;G127</f>
        <v>00020230021050000151</v>
      </c>
    </row>
    <row r="128" spans="1:12" ht="33.75">
      <c r="A128" s="99" t="s">
        <v>491</v>
      </c>
      <c r="B128" s="100" t="s">
        <v>967</v>
      </c>
      <c r="C128" s="101" t="s">
        <v>1027</v>
      </c>
      <c r="D128" s="161" t="s">
        <v>492</v>
      </c>
      <c r="E128" s="162"/>
      <c r="F128" s="162"/>
      <c r="G128" s="153"/>
      <c r="H128" s="96">
        <v>638050500</v>
      </c>
      <c r="I128" s="102">
        <v>474132840.83</v>
      </c>
      <c r="J128" s="103">
        <v>163917659.17</v>
      </c>
      <c r="K128" s="118" t="str">
        <f t="shared" si="3"/>
        <v>00020230024000000151</v>
      </c>
      <c r="L128" s="105" t="s">
        <v>493</v>
      </c>
    </row>
    <row r="129" spans="1:12" s="84" customFormat="1" ht="33.75">
      <c r="A129" s="79" t="s">
        <v>494</v>
      </c>
      <c r="B129" s="78" t="s">
        <v>967</v>
      </c>
      <c r="C129" s="121" t="s">
        <v>1027</v>
      </c>
      <c r="D129" s="155" t="s">
        <v>495</v>
      </c>
      <c r="E129" s="156"/>
      <c r="F129" s="156"/>
      <c r="G129" s="157"/>
      <c r="H129" s="80">
        <v>638050500</v>
      </c>
      <c r="I129" s="81">
        <v>474132840.83</v>
      </c>
      <c r="J129" s="82">
        <f>IF(H129=0,0,MAX(H129-I129,0))</f>
        <v>163917659.17</v>
      </c>
      <c r="K129" s="119" t="str">
        <f t="shared" si="3"/>
        <v>00020230024050000151</v>
      </c>
      <c r="L129" s="83" t="str">
        <f>C129&amp;D129&amp;G129</f>
        <v>00020230024050000151</v>
      </c>
    </row>
    <row r="130" spans="1:12" ht="33.75">
      <c r="A130" s="99" t="s">
        <v>496</v>
      </c>
      <c r="B130" s="100" t="s">
        <v>967</v>
      </c>
      <c r="C130" s="101" t="s">
        <v>1027</v>
      </c>
      <c r="D130" s="161" t="s">
        <v>497</v>
      </c>
      <c r="E130" s="162"/>
      <c r="F130" s="162"/>
      <c r="G130" s="153"/>
      <c r="H130" s="96">
        <v>39373600</v>
      </c>
      <c r="I130" s="102">
        <v>26880210</v>
      </c>
      <c r="J130" s="103">
        <v>12493390</v>
      </c>
      <c r="K130" s="118" t="str">
        <f t="shared" si="3"/>
        <v>00020230027000000151</v>
      </c>
      <c r="L130" s="105" t="s">
        <v>498</v>
      </c>
    </row>
    <row r="131" spans="1:12" s="84" customFormat="1" ht="45">
      <c r="A131" s="79" t="s">
        <v>499</v>
      </c>
      <c r="B131" s="78" t="s">
        <v>967</v>
      </c>
      <c r="C131" s="121" t="s">
        <v>1027</v>
      </c>
      <c r="D131" s="155" t="s">
        <v>500</v>
      </c>
      <c r="E131" s="156"/>
      <c r="F131" s="156"/>
      <c r="G131" s="157"/>
      <c r="H131" s="80">
        <v>39373600</v>
      </c>
      <c r="I131" s="81">
        <v>26880210</v>
      </c>
      <c r="J131" s="82">
        <f>IF(H131=0,0,MAX(H131-I131,0))</f>
        <v>12493390</v>
      </c>
      <c r="K131" s="119" t="str">
        <f t="shared" si="3"/>
        <v>00020230027050000151</v>
      </c>
      <c r="L131" s="83" t="str">
        <f>C131&amp;D131&amp;G131</f>
        <v>00020230027050000151</v>
      </c>
    </row>
    <row r="132" spans="1:12" ht="56.25">
      <c r="A132" s="99" t="s">
        <v>501</v>
      </c>
      <c r="B132" s="100" t="s">
        <v>967</v>
      </c>
      <c r="C132" s="101" t="s">
        <v>1027</v>
      </c>
      <c r="D132" s="161" t="s">
        <v>502</v>
      </c>
      <c r="E132" s="162"/>
      <c r="F132" s="162"/>
      <c r="G132" s="153"/>
      <c r="H132" s="96">
        <v>5211000</v>
      </c>
      <c r="I132" s="102">
        <v>4834600</v>
      </c>
      <c r="J132" s="103">
        <v>376400</v>
      </c>
      <c r="K132" s="118" t="str">
        <f t="shared" si="3"/>
        <v>00020230029000000151</v>
      </c>
      <c r="L132" s="105" t="s">
        <v>503</v>
      </c>
    </row>
    <row r="133" spans="1:12" s="84" customFormat="1" ht="67.5">
      <c r="A133" s="79" t="s">
        <v>504</v>
      </c>
      <c r="B133" s="78" t="s">
        <v>967</v>
      </c>
      <c r="C133" s="121" t="s">
        <v>1027</v>
      </c>
      <c r="D133" s="155" t="s">
        <v>505</v>
      </c>
      <c r="E133" s="156"/>
      <c r="F133" s="156"/>
      <c r="G133" s="157"/>
      <c r="H133" s="80">
        <v>5211000</v>
      </c>
      <c r="I133" s="81">
        <v>4834600</v>
      </c>
      <c r="J133" s="82">
        <f>IF(H133=0,0,MAX(H133-I133,0))</f>
        <v>376400</v>
      </c>
      <c r="K133" s="119" t="str">
        <f t="shared" si="3"/>
        <v>00020230029050000151</v>
      </c>
      <c r="L133" s="83" t="str">
        <f>C133&amp;D133&amp;G133</f>
        <v>00020230029050000151</v>
      </c>
    </row>
    <row r="134" spans="1:12" ht="56.25">
      <c r="A134" s="99" t="s">
        <v>506</v>
      </c>
      <c r="B134" s="100" t="s">
        <v>967</v>
      </c>
      <c r="C134" s="101" t="s">
        <v>1027</v>
      </c>
      <c r="D134" s="161" t="s">
        <v>507</v>
      </c>
      <c r="E134" s="162"/>
      <c r="F134" s="162"/>
      <c r="G134" s="153"/>
      <c r="H134" s="96">
        <v>23934400</v>
      </c>
      <c r="I134" s="102">
        <v>11632584.57</v>
      </c>
      <c r="J134" s="103">
        <v>12301815.43</v>
      </c>
      <c r="K134" s="118" t="str">
        <f t="shared" si="3"/>
        <v>00020235082000000151</v>
      </c>
      <c r="L134" s="105" t="s">
        <v>508</v>
      </c>
    </row>
    <row r="135" spans="1:12" s="84" customFormat="1" ht="56.25">
      <c r="A135" s="79" t="s">
        <v>509</v>
      </c>
      <c r="B135" s="78" t="s">
        <v>967</v>
      </c>
      <c r="C135" s="121" t="s">
        <v>1027</v>
      </c>
      <c r="D135" s="155" t="s">
        <v>510</v>
      </c>
      <c r="E135" s="156"/>
      <c r="F135" s="156"/>
      <c r="G135" s="157"/>
      <c r="H135" s="80">
        <v>23934400</v>
      </c>
      <c r="I135" s="81">
        <v>11632584.57</v>
      </c>
      <c r="J135" s="82">
        <f>IF(H135=0,0,MAX(H135-I135,0))</f>
        <v>12301815.43</v>
      </c>
      <c r="K135" s="119" t="str">
        <f t="shared" si="3"/>
        <v>00020235082050000151</v>
      </c>
      <c r="L135" s="83" t="str">
        <f>C135&amp;D135&amp;G135</f>
        <v>00020235082050000151</v>
      </c>
    </row>
    <row r="136" spans="1:12" ht="33.75">
      <c r="A136" s="99" t="s">
        <v>511</v>
      </c>
      <c r="B136" s="100" t="s">
        <v>967</v>
      </c>
      <c r="C136" s="101" t="s">
        <v>1027</v>
      </c>
      <c r="D136" s="161" t="s">
        <v>512</v>
      </c>
      <c r="E136" s="162"/>
      <c r="F136" s="162"/>
      <c r="G136" s="153"/>
      <c r="H136" s="96">
        <v>943600</v>
      </c>
      <c r="I136" s="102">
        <v>709000</v>
      </c>
      <c r="J136" s="103">
        <v>234600</v>
      </c>
      <c r="K136" s="118" t="str">
        <f t="shared" si="3"/>
        <v>00020235118000000151</v>
      </c>
      <c r="L136" s="105" t="s">
        <v>513</v>
      </c>
    </row>
    <row r="137" spans="1:12" s="84" customFormat="1" ht="33.75">
      <c r="A137" s="79" t="s">
        <v>514</v>
      </c>
      <c r="B137" s="78" t="s">
        <v>967</v>
      </c>
      <c r="C137" s="121" t="s">
        <v>1027</v>
      </c>
      <c r="D137" s="155" t="s">
        <v>515</v>
      </c>
      <c r="E137" s="156"/>
      <c r="F137" s="156"/>
      <c r="G137" s="157"/>
      <c r="H137" s="80">
        <v>943600</v>
      </c>
      <c r="I137" s="81">
        <v>709000</v>
      </c>
      <c r="J137" s="82">
        <f>IF(H137=0,0,MAX(H137-I137,0))</f>
        <v>234600</v>
      </c>
      <c r="K137" s="119" t="str">
        <f t="shared" si="3"/>
        <v>00020235118050000151</v>
      </c>
      <c r="L137" s="83" t="str">
        <f>C137&amp;D137&amp;G137</f>
        <v>00020235118050000151</v>
      </c>
    </row>
    <row r="138" spans="1:12" ht="22.5">
      <c r="A138" s="99" t="s">
        <v>516</v>
      </c>
      <c r="B138" s="100" t="s">
        <v>967</v>
      </c>
      <c r="C138" s="101" t="s">
        <v>1027</v>
      </c>
      <c r="D138" s="161" t="s">
        <v>517</v>
      </c>
      <c r="E138" s="162"/>
      <c r="F138" s="162"/>
      <c r="G138" s="153"/>
      <c r="H138" s="96">
        <v>60091300</v>
      </c>
      <c r="I138" s="102">
        <v>29838449.31</v>
      </c>
      <c r="J138" s="103">
        <v>30252850.69</v>
      </c>
      <c r="K138" s="118" t="str">
        <f t="shared" si="3"/>
        <v>00020235250000000151</v>
      </c>
      <c r="L138" s="105" t="s">
        <v>518</v>
      </c>
    </row>
    <row r="139" spans="1:12" s="84" customFormat="1" ht="33.75">
      <c r="A139" s="79" t="s">
        <v>519</v>
      </c>
      <c r="B139" s="78" t="s">
        <v>967</v>
      </c>
      <c r="C139" s="121" t="s">
        <v>1027</v>
      </c>
      <c r="D139" s="155" t="s">
        <v>520</v>
      </c>
      <c r="E139" s="156"/>
      <c r="F139" s="156"/>
      <c r="G139" s="157"/>
      <c r="H139" s="80">
        <v>60091300</v>
      </c>
      <c r="I139" s="81">
        <v>29838449.31</v>
      </c>
      <c r="J139" s="82">
        <f>IF(H139=0,0,MAX(H139-I139,0))</f>
        <v>30252850.69</v>
      </c>
      <c r="K139" s="119" t="str">
        <f t="shared" si="3"/>
        <v>00020235250050000151</v>
      </c>
      <c r="L139" s="83" t="str">
        <f>C139&amp;D139&amp;G139</f>
        <v>00020235250050000151</v>
      </c>
    </row>
    <row r="140" spans="1:12" ht="12.75">
      <c r="A140" s="99" t="s">
        <v>521</v>
      </c>
      <c r="B140" s="100" t="s">
        <v>967</v>
      </c>
      <c r="C140" s="101" t="s">
        <v>1027</v>
      </c>
      <c r="D140" s="161" t="s">
        <v>522</v>
      </c>
      <c r="E140" s="162"/>
      <c r="F140" s="162"/>
      <c r="G140" s="153"/>
      <c r="H140" s="96">
        <v>856200</v>
      </c>
      <c r="I140" s="102">
        <v>435713.14</v>
      </c>
      <c r="J140" s="103">
        <v>420486.86</v>
      </c>
      <c r="K140" s="118" t="str">
        <f t="shared" si="3"/>
        <v>00020239999000000151</v>
      </c>
      <c r="L140" s="105" t="s">
        <v>523</v>
      </c>
    </row>
    <row r="141" spans="1:12" s="84" customFormat="1" ht="12.75">
      <c r="A141" s="79" t="s">
        <v>524</v>
      </c>
      <c r="B141" s="78" t="s">
        <v>967</v>
      </c>
      <c r="C141" s="121" t="s">
        <v>1027</v>
      </c>
      <c r="D141" s="155" t="s">
        <v>525</v>
      </c>
      <c r="E141" s="156"/>
      <c r="F141" s="156"/>
      <c r="G141" s="157"/>
      <c r="H141" s="80">
        <v>856200</v>
      </c>
      <c r="I141" s="81">
        <v>435713.14</v>
      </c>
      <c r="J141" s="82">
        <f>IF(H141=0,0,MAX(H141-I141,0))</f>
        <v>420486.86</v>
      </c>
      <c r="K141" s="119" t="str">
        <f t="shared" si="3"/>
        <v>00020239999050000151</v>
      </c>
      <c r="L141" s="83" t="str">
        <f>C141&amp;D141&amp;G141</f>
        <v>00020239999050000151</v>
      </c>
    </row>
    <row r="142" spans="1:12" ht="12.75">
      <c r="A142" s="99" t="s">
        <v>526</v>
      </c>
      <c r="B142" s="100" t="s">
        <v>967</v>
      </c>
      <c r="C142" s="101" t="s">
        <v>1027</v>
      </c>
      <c r="D142" s="161" t="s">
        <v>527</v>
      </c>
      <c r="E142" s="162"/>
      <c r="F142" s="162"/>
      <c r="G142" s="153"/>
      <c r="H142" s="96">
        <v>13601796</v>
      </c>
      <c r="I142" s="102">
        <v>11229944</v>
      </c>
      <c r="J142" s="103">
        <v>2371852</v>
      </c>
      <c r="K142" s="118" t="str">
        <f t="shared" si="3"/>
        <v>00020240000000000151</v>
      </c>
      <c r="L142" s="105" t="s">
        <v>528</v>
      </c>
    </row>
    <row r="143" spans="1:12" ht="45">
      <c r="A143" s="99" t="s">
        <v>529</v>
      </c>
      <c r="B143" s="100" t="s">
        <v>967</v>
      </c>
      <c r="C143" s="101" t="s">
        <v>1027</v>
      </c>
      <c r="D143" s="161" t="s">
        <v>530</v>
      </c>
      <c r="E143" s="162"/>
      <c r="F143" s="162"/>
      <c r="G143" s="153"/>
      <c r="H143" s="96">
        <v>1118496</v>
      </c>
      <c r="I143" s="102">
        <v>969044</v>
      </c>
      <c r="J143" s="103">
        <v>149452</v>
      </c>
      <c r="K143" s="118" t="str">
        <f t="shared" si="3"/>
        <v>00020240014000000151</v>
      </c>
      <c r="L143" s="105" t="s">
        <v>531</v>
      </c>
    </row>
    <row r="144" spans="1:12" s="84" customFormat="1" ht="56.25">
      <c r="A144" s="79" t="s">
        <v>532</v>
      </c>
      <c r="B144" s="78" t="s">
        <v>967</v>
      </c>
      <c r="C144" s="121" t="s">
        <v>1027</v>
      </c>
      <c r="D144" s="155" t="s">
        <v>533</v>
      </c>
      <c r="E144" s="156"/>
      <c r="F144" s="156"/>
      <c r="G144" s="157"/>
      <c r="H144" s="80">
        <v>1118496</v>
      </c>
      <c r="I144" s="81">
        <v>969044</v>
      </c>
      <c r="J144" s="82">
        <f>IF(H144=0,0,MAX(H144-I144,0))</f>
        <v>149452</v>
      </c>
      <c r="K144" s="119" t="str">
        <f t="shared" si="3"/>
        <v>00020240014050000151</v>
      </c>
      <c r="L144" s="83" t="str">
        <f>C144&amp;D144&amp;G144</f>
        <v>00020240014050000151</v>
      </c>
    </row>
    <row r="145" spans="1:12" ht="22.5">
      <c r="A145" s="99" t="s">
        <v>534</v>
      </c>
      <c r="B145" s="100" t="s">
        <v>967</v>
      </c>
      <c r="C145" s="101" t="s">
        <v>1027</v>
      </c>
      <c r="D145" s="161" t="s">
        <v>535</v>
      </c>
      <c r="E145" s="162"/>
      <c r="F145" s="162"/>
      <c r="G145" s="153"/>
      <c r="H145" s="96">
        <v>12483300</v>
      </c>
      <c r="I145" s="102">
        <v>10260900</v>
      </c>
      <c r="J145" s="103">
        <v>2222400</v>
      </c>
      <c r="K145" s="118" t="str">
        <f aca="true" t="shared" si="4" ref="K145:K152">C145&amp;D145&amp;G145</f>
        <v>00020249999000000151</v>
      </c>
      <c r="L145" s="105" t="s">
        <v>536</v>
      </c>
    </row>
    <row r="146" spans="1:12" s="84" customFormat="1" ht="22.5">
      <c r="A146" s="79" t="s">
        <v>537</v>
      </c>
      <c r="B146" s="78" t="s">
        <v>967</v>
      </c>
      <c r="C146" s="121" t="s">
        <v>1027</v>
      </c>
      <c r="D146" s="155" t="s">
        <v>538</v>
      </c>
      <c r="E146" s="156"/>
      <c r="F146" s="156"/>
      <c r="G146" s="157"/>
      <c r="H146" s="80">
        <v>12483300</v>
      </c>
      <c r="I146" s="81">
        <v>10260900</v>
      </c>
      <c r="J146" s="82">
        <f>IF(H146=0,0,MAX(H146-I146,0))</f>
        <v>2222400</v>
      </c>
      <c r="K146" s="119" t="str">
        <f t="shared" si="4"/>
        <v>00020249999050000151</v>
      </c>
      <c r="L146" s="83" t="str">
        <f>C146&amp;D146&amp;G146</f>
        <v>00020249999050000151</v>
      </c>
    </row>
    <row r="147" spans="1:12" ht="12.75">
      <c r="A147" s="99" t="s">
        <v>539</v>
      </c>
      <c r="B147" s="100" t="s">
        <v>967</v>
      </c>
      <c r="C147" s="101" t="s">
        <v>1027</v>
      </c>
      <c r="D147" s="161" t="s">
        <v>540</v>
      </c>
      <c r="E147" s="162"/>
      <c r="F147" s="162"/>
      <c r="G147" s="153"/>
      <c r="H147" s="96">
        <v>400000</v>
      </c>
      <c r="I147" s="102">
        <v>271188</v>
      </c>
      <c r="J147" s="103">
        <v>128812</v>
      </c>
      <c r="K147" s="118" t="str">
        <f t="shared" si="4"/>
        <v>00020700000000000000</v>
      </c>
      <c r="L147" s="105" t="s">
        <v>541</v>
      </c>
    </row>
    <row r="148" spans="1:12" ht="22.5">
      <c r="A148" s="99" t="s">
        <v>542</v>
      </c>
      <c r="B148" s="100" t="s">
        <v>967</v>
      </c>
      <c r="C148" s="101" t="s">
        <v>1027</v>
      </c>
      <c r="D148" s="161" t="s">
        <v>543</v>
      </c>
      <c r="E148" s="162"/>
      <c r="F148" s="162"/>
      <c r="G148" s="153"/>
      <c r="H148" s="96">
        <v>400000</v>
      </c>
      <c r="I148" s="102">
        <v>271188</v>
      </c>
      <c r="J148" s="103">
        <v>128812</v>
      </c>
      <c r="K148" s="118" t="str">
        <f t="shared" si="4"/>
        <v>00020705000050000180</v>
      </c>
      <c r="L148" s="105" t="s">
        <v>544</v>
      </c>
    </row>
    <row r="149" spans="1:12" s="84" customFormat="1" ht="22.5">
      <c r="A149" s="79" t="s">
        <v>542</v>
      </c>
      <c r="B149" s="78" t="s">
        <v>967</v>
      </c>
      <c r="C149" s="121" t="s">
        <v>1027</v>
      </c>
      <c r="D149" s="155" t="s">
        <v>545</v>
      </c>
      <c r="E149" s="156"/>
      <c r="F149" s="156"/>
      <c r="G149" s="157"/>
      <c r="H149" s="80">
        <v>400000</v>
      </c>
      <c r="I149" s="81">
        <v>271188</v>
      </c>
      <c r="J149" s="82">
        <f>IF(H149=0,0,MAX(H149-I149,0))</f>
        <v>128812</v>
      </c>
      <c r="K149" s="119" t="str">
        <f t="shared" si="4"/>
        <v>00020705030050000180</v>
      </c>
      <c r="L149" s="83" t="str">
        <f>C149&amp;D149&amp;G149</f>
        <v>00020705030050000180</v>
      </c>
    </row>
    <row r="150" spans="1:12" ht="33.75">
      <c r="A150" s="99" t="s">
        <v>546</v>
      </c>
      <c r="B150" s="100" t="s">
        <v>967</v>
      </c>
      <c r="C150" s="101" t="s">
        <v>1027</v>
      </c>
      <c r="D150" s="161" t="s">
        <v>547</v>
      </c>
      <c r="E150" s="162"/>
      <c r="F150" s="162"/>
      <c r="G150" s="153"/>
      <c r="H150" s="96">
        <v>0</v>
      </c>
      <c r="I150" s="102">
        <v>-436488.65</v>
      </c>
      <c r="J150" s="103">
        <v>0</v>
      </c>
      <c r="K150" s="118" t="str">
        <f t="shared" si="4"/>
        <v>00021900000000000000</v>
      </c>
      <c r="L150" s="105" t="s">
        <v>548</v>
      </c>
    </row>
    <row r="151" spans="1:12" ht="45">
      <c r="A151" s="99" t="s">
        <v>549</v>
      </c>
      <c r="B151" s="100" t="s">
        <v>967</v>
      </c>
      <c r="C151" s="101" t="s">
        <v>1027</v>
      </c>
      <c r="D151" s="161" t="s">
        <v>550</v>
      </c>
      <c r="E151" s="162"/>
      <c r="F151" s="162"/>
      <c r="G151" s="153"/>
      <c r="H151" s="96">
        <v>0</v>
      </c>
      <c r="I151" s="102">
        <v>-436488.65</v>
      </c>
      <c r="J151" s="103">
        <v>0</v>
      </c>
      <c r="K151" s="118" t="str">
        <f t="shared" si="4"/>
        <v>00021900000050000151</v>
      </c>
      <c r="L151" s="105" t="s">
        <v>551</v>
      </c>
    </row>
    <row r="152" spans="1:12" s="84" customFormat="1" ht="45">
      <c r="A152" s="79" t="s">
        <v>552</v>
      </c>
      <c r="B152" s="78" t="s">
        <v>967</v>
      </c>
      <c r="C152" s="121" t="s">
        <v>1027</v>
      </c>
      <c r="D152" s="155" t="s">
        <v>553</v>
      </c>
      <c r="E152" s="156"/>
      <c r="F152" s="156"/>
      <c r="G152" s="157"/>
      <c r="H152" s="80">
        <v>0</v>
      </c>
      <c r="I152" s="81">
        <v>-436488.65</v>
      </c>
      <c r="J152" s="82">
        <f>IF(H152=0,0,MAX(H152-I152,0))</f>
        <v>0</v>
      </c>
      <c r="K152" s="119" t="str">
        <f t="shared" si="4"/>
        <v>00021960010050000151</v>
      </c>
      <c r="L152" s="83" t="str">
        <f>C152&amp;D152&amp;G152</f>
        <v>00021960010050000151</v>
      </c>
    </row>
    <row r="153" spans="1:11" ht="3.75" customHeight="1" hidden="1" thickBot="1">
      <c r="A153" s="15"/>
      <c r="B153" s="26"/>
      <c r="C153" s="18"/>
      <c r="D153" s="27"/>
      <c r="E153" s="27"/>
      <c r="F153" s="27"/>
      <c r="G153" s="27"/>
      <c r="H153" s="35"/>
      <c r="I153" s="36"/>
      <c r="J153" s="50"/>
      <c r="K153" s="115"/>
    </row>
    <row r="154" spans="1:11" ht="12.75">
      <c r="A154" s="19"/>
      <c r="B154" s="20"/>
      <c r="C154" s="21"/>
      <c r="D154" s="21"/>
      <c r="E154" s="21"/>
      <c r="F154" s="21"/>
      <c r="G154" s="21"/>
      <c r="H154" s="22"/>
      <c r="I154" s="22"/>
      <c r="J154" s="21"/>
      <c r="K154" s="21"/>
    </row>
    <row r="155" spans="1:11" ht="12.75" customHeight="1">
      <c r="A155" s="194" t="s">
        <v>985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12"/>
    </row>
    <row r="156" spans="1:11" ht="12.75">
      <c r="A156" s="8"/>
      <c r="B156" s="8"/>
      <c r="C156" s="9"/>
      <c r="D156" s="9"/>
      <c r="E156" s="9"/>
      <c r="F156" s="9"/>
      <c r="G156" s="9"/>
      <c r="H156" s="10"/>
      <c r="I156" s="10"/>
      <c r="J156" s="32" t="s">
        <v>981</v>
      </c>
      <c r="K156" s="32"/>
    </row>
    <row r="157" spans="1:11" ht="12.75" customHeight="1">
      <c r="A157" s="195" t="s">
        <v>999</v>
      </c>
      <c r="B157" s="195" t="s">
        <v>1000</v>
      </c>
      <c r="C157" s="170" t="s">
        <v>1004</v>
      </c>
      <c r="D157" s="171"/>
      <c r="E157" s="171"/>
      <c r="F157" s="171"/>
      <c r="G157" s="172"/>
      <c r="H157" s="195" t="s">
        <v>1002</v>
      </c>
      <c r="I157" s="195" t="s">
        <v>984</v>
      </c>
      <c r="J157" s="195" t="s">
        <v>1003</v>
      </c>
      <c r="K157" s="113"/>
    </row>
    <row r="158" spans="1:11" ht="12.75">
      <c r="A158" s="196"/>
      <c r="B158" s="196"/>
      <c r="C158" s="173"/>
      <c r="D158" s="174"/>
      <c r="E158" s="174"/>
      <c r="F158" s="174"/>
      <c r="G158" s="175"/>
      <c r="H158" s="196"/>
      <c r="I158" s="196"/>
      <c r="J158" s="196"/>
      <c r="K158" s="113"/>
    </row>
    <row r="159" spans="1:11" ht="12.75">
      <c r="A159" s="197"/>
      <c r="B159" s="197"/>
      <c r="C159" s="176"/>
      <c r="D159" s="177"/>
      <c r="E159" s="177"/>
      <c r="F159" s="177"/>
      <c r="G159" s="178"/>
      <c r="H159" s="197"/>
      <c r="I159" s="197"/>
      <c r="J159" s="197"/>
      <c r="K159" s="113"/>
    </row>
    <row r="160" spans="1:11" ht="13.5" thickBot="1">
      <c r="A160" s="69">
        <v>1</v>
      </c>
      <c r="B160" s="12">
        <v>2</v>
      </c>
      <c r="C160" s="150">
        <v>3</v>
      </c>
      <c r="D160" s="151"/>
      <c r="E160" s="151"/>
      <c r="F160" s="151"/>
      <c r="G160" s="152"/>
      <c r="H160" s="13" t="s">
        <v>963</v>
      </c>
      <c r="I160" s="13" t="s">
        <v>986</v>
      </c>
      <c r="J160" s="13" t="s">
        <v>987</v>
      </c>
      <c r="K160" s="114"/>
    </row>
    <row r="161" spans="1:10" ht="12.75">
      <c r="A161" s="70" t="s">
        <v>966</v>
      </c>
      <c r="B161" s="37" t="s">
        <v>968</v>
      </c>
      <c r="C161" s="147" t="s">
        <v>978</v>
      </c>
      <c r="D161" s="148"/>
      <c r="E161" s="148"/>
      <c r="F161" s="148"/>
      <c r="G161" s="149"/>
      <c r="H161" s="51">
        <v>1277797802</v>
      </c>
      <c r="I161" s="51">
        <v>843244635.62</v>
      </c>
      <c r="J161" s="104">
        <v>434553166.38</v>
      </c>
    </row>
    <row r="162" spans="1:10" ht="12.75" customHeight="1">
      <c r="A162" s="72" t="s">
        <v>965</v>
      </c>
      <c r="B162" s="49"/>
      <c r="C162" s="198"/>
      <c r="D162" s="199"/>
      <c r="E162" s="199"/>
      <c r="F162" s="199"/>
      <c r="G162" s="200"/>
      <c r="H162" s="58"/>
      <c r="I162" s="59"/>
      <c r="J162" s="60"/>
    </row>
    <row r="163" spans="1:12" ht="12.75">
      <c r="A163" s="99" t="s">
        <v>1095</v>
      </c>
      <c r="B163" s="100" t="s">
        <v>968</v>
      </c>
      <c r="C163" s="101" t="s">
        <v>1027</v>
      </c>
      <c r="D163" s="124" t="s">
        <v>1097</v>
      </c>
      <c r="E163" s="161" t="s">
        <v>1096</v>
      </c>
      <c r="F163" s="163"/>
      <c r="G163" s="129" t="s">
        <v>1027</v>
      </c>
      <c r="H163" s="96">
        <v>70611672.86</v>
      </c>
      <c r="I163" s="102">
        <v>46323729.33</v>
      </c>
      <c r="J163" s="103">
        <v>24287943.53</v>
      </c>
      <c r="K163" s="118" t="str">
        <f aca="true" t="shared" si="5" ref="K163:K203">C163&amp;D163&amp;E163&amp;F163&amp;G163</f>
        <v>00001000000000000000</v>
      </c>
      <c r="L163" s="106" t="s">
        <v>1051</v>
      </c>
    </row>
    <row r="164" spans="1:12" ht="22.5">
      <c r="A164" s="99" t="s">
        <v>1098</v>
      </c>
      <c r="B164" s="100" t="s">
        <v>968</v>
      </c>
      <c r="C164" s="101" t="s">
        <v>1027</v>
      </c>
      <c r="D164" s="124" t="s">
        <v>1100</v>
      </c>
      <c r="E164" s="161" t="s">
        <v>1096</v>
      </c>
      <c r="F164" s="163"/>
      <c r="G164" s="129" t="s">
        <v>1027</v>
      </c>
      <c r="H164" s="96">
        <v>1554772</v>
      </c>
      <c r="I164" s="102">
        <v>1237190.28</v>
      </c>
      <c r="J164" s="103">
        <v>317581.72</v>
      </c>
      <c r="K164" s="118" t="str">
        <f t="shared" si="5"/>
        <v>00001020000000000000</v>
      </c>
      <c r="L164" s="106" t="s">
        <v>1099</v>
      </c>
    </row>
    <row r="165" spans="1:12" ht="33.75">
      <c r="A165" s="99" t="s">
        <v>1101</v>
      </c>
      <c r="B165" s="100" t="s">
        <v>968</v>
      </c>
      <c r="C165" s="101" t="s">
        <v>1027</v>
      </c>
      <c r="D165" s="124" t="s">
        <v>1100</v>
      </c>
      <c r="E165" s="161" t="s">
        <v>1103</v>
      </c>
      <c r="F165" s="163"/>
      <c r="G165" s="129" t="s">
        <v>1027</v>
      </c>
      <c r="H165" s="96">
        <v>1554772</v>
      </c>
      <c r="I165" s="102">
        <v>1237190.28</v>
      </c>
      <c r="J165" s="103">
        <v>317581.72</v>
      </c>
      <c r="K165" s="118" t="str">
        <f t="shared" si="5"/>
        <v>00001029500000000000</v>
      </c>
      <c r="L165" s="106" t="s">
        <v>1102</v>
      </c>
    </row>
    <row r="166" spans="1:12" ht="12.75">
      <c r="A166" s="99" t="s">
        <v>1104</v>
      </c>
      <c r="B166" s="100" t="s">
        <v>968</v>
      </c>
      <c r="C166" s="101" t="s">
        <v>1027</v>
      </c>
      <c r="D166" s="124" t="s">
        <v>1100</v>
      </c>
      <c r="E166" s="161" t="s">
        <v>1106</v>
      </c>
      <c r="F166" s="163"/>
      <c r="G166" s="129" t="s">
        <v>1027</v>
      </c>
      <c r="H166" s="96">
        <v>1554772</v>
      </c>
      <c r="I166" s="102">
        <v>1237190.28</v>
      </c>
      <c r="J166" s="103">
        <v>317581.72</v>
      </c>
      <c r="K166" s="118" t="str">
        <f t="shared" si="5"/>
        <v>00001029510001000000</v>
      </c>
      <c r="L166" s="106" t="s">
        <v>1105</v>
      </c>
    </row>
    <row r="167" spans="1:12" s="84" customFormat="1" ht="22.5">
      <c r="A167" s="79" t="s">
        <v>1107</v>
      </c>
      <c r="B167" s="78" t="s">
        <v>968</v>
      </c>
      <c r="C167" s="121" t="s">
        <v>1027</v>
      </c>
      <c r="D167" s="125" t="s">
        <v>1100</v>
      </c>
      <c r="E167" s="155" t="s">
        <v>1106</v>
      </c>
      <c r="F167" s="154"/>
      <c r="G167" s="122" t="s">
        <v>1108</v>
      </c>
      <c r="H167" s="80">
        <v>1163342</v>
      </c>
      <c r="I167" s="81">
        <v>1037791</v>
      </c>
      <c r="J167" s="82">
        <f>MAX(H167-I167,0)</f>
        <v>125551</v>
      </c>
      <c r="K167" s="118" t="str">
        <f t="shared" si="5"/>
        <v>00001029510001000121</v>
      </c>
      <c r="L167" s="83" t="str">
        <f>C167&amp;D167&amp;E167&amp;F167&amp;G167</f>
        <v>00001029510001000121</v>
      </c>
    </row>
    <row r="168" spans="1:12" s="84" customFormat="1" ht="33.75">
      <c r="A168" s="79" t="s">
        <v>1109</v>
      </c>
      <c r="B168" s="78" t="s">
        <v>968</v>
      </c>
      <c r="C168" s="121" t="s">
        <v>1027</v>
      </c>
      <c r="D168" s="125" t="s">
        <v>1100</v>
      </c>
      <c r="E168" s="155" t="s">
        <v>1106</v>
      </c>
      <c r="F168" s="154"/>
      <c r="G168" s="122" t="s">
        <v>1110</v>
      </c>
      <c r="H168" s="80">
        <v>40100</v>
      </c>
      <c r="I168" s="81">
        <v>40100</v>
      </c>
      <c r="J168" s="82">
        <f>MAX(H168-I168,0)</f>
        <v>0</v>
      </c>
      <c r="K168" s="118" t="str">
        <f t="shared" si="5"/>
        <v>00001029510001000122</v>
      </c>
      <c r="L168" s="83" t="str">
        <f>C168&amp;D168&amp;E168&amp;F168&amp;G168</f>
        <v>00001029510001000122</v>
      </c>
    </row>
    <row r="169" spans="1:12" s="84" customFormat="1" ht="33.75">
      <c r="A169" s="79" t="s">
        <v>1111</v>
      </c>
      <c r="B169" s="78" t="s">
        <v>968</v>
      </c>
      <c r="C169" s="121" t="s">
        <v>1027</v>
      </c>
      <c r="D169" s="125" t="s">
        <v>1100</v>
      </c>
      <c r="E169" s="155" t="s">
        <v>1106</v>
      </c>
      <c r="F169" s="154"/>
      <c r="G169" s="122" t="s">
        <v>1112</v>
      </c>
      <c r="H169" s="80">
        <v>351330</v>
      </c>
      <c r="I169" s="81">
        <v>159299.28</v>
      </c>
      <c r="J169" s="82">
        <f>MAX(H169-I169,0)</f>
        <v>192030.72</v>
      </c>
      <c r="K169" s="118" t="str">
        <f t="shared" si="5"/>
        <v>00001029510001000129</v>
      </c>
      <c r="L169" s="83" t="str">
        <f>C169&amp;D169&amp;E169&amp;F169&amp;G169</f>
        <v>00001029510001000129</v>
      </c>
    </row>
    <row r="170" spans="1:12" ht="33.75">
      <c r="A170" s="99" t="s">
        <v>1113</v>
      </c>
      <c r="B170" s="100" t="s">
        <v>968</v>
      </c>
      <c r="C170" s="101" t="s">
        <v>1027</v>
      </c>
      <c r="D170" s="124" t="s">
        <v>1115</v>
      </c>
      <c r="E170" s="161" t="s">
        <v>1096</v>
      </c>
      <c r="F170" s="163"/>
      <c r="G170" s="129" t="s">
        <v>1027</v>
      </c>
      <c r="H170" s="96">
        <v>1066599</v>
      </c>
      <c r="I170" s="102">
        <v>723361.89</v>
      </c>
      <c r="J170" s="103">
        <v>343237.11</v>
      </c>
      <c r="K170" s="118" t="str">
        <f t="shared" si="5"/>
        <v>00001030000000000000</v>
      </c>
      <c r="L170" s="106" t="s">
        <v>1114</v>
      </c>
    </row>
    <row r="171" spans="1:12" ht="33.75">
      <c r="A171" s="99" t="s">
        <v>1101</v>
      </c>
      <c r="B171" s="100" t="s">
        <v>968</v>
      </c>
      <c r="C171" s="101" t="s">
        <v>1027</v>
      </c>
      <c r="D171" s="124" t="s">
        <v>1115</v>
      </c>
      <c r="E171" s="161" t="s">
        <v>1103</v>
      </c>
      <c r="F171" s="163"/>
      <c r="G171" s="129" t="s">
        <v>1027</v>
      </c>
      <c r="H171" s="96">
        <v>1066599</v>
      </c>
      <c r="I171" s="102">
        <v>723361.89</v>
      </c>
      <c r="J171" s="103">
        <v>343237.11</v>
      </c>
      <c r="K171" s="118" t="str">
        <f t="shared" si="5"/>
        <v>00001039500000000000</v>
      </c>
      <c r="L171" s="106" t="s">
        <v>1116</v>
      </c>
    </row>
    <row r="172" spans="1:12" ht="12.75">
      <c r="A172" s="99" t="s">
        <v>1117</v>
      </c>
      <c r="B172" s="100" t="s">
        <v>968</v>
      </c>
      <c r="C172" s="101" t="s">
        <v>1027</v>
      </c>
      <c r="D172" s="124" t="s">
        <v>1115</v>
      </c>
      <c r="E172" s="161" t="s">
        <v>1119</v>
      </c>
      <c r="F172" s="163"/>
      <c r="G172" s="129" t="s">
        <v>1027</v>
      </c>
      <c r="H172" s="96">
        <v>1066599</v>
      </c>
      <c r="I172" s="102">
        <v>723361.89</v>
      </c>
      <c r="J172" s="103">
        <v>343237.11</v>
      </c>
      <c r="K172" s="118" t="str">
        <f t="shared" si="5"/>
        <v>00001039520001000000</v>
      </c>
      <c r="L172" s="106" t="s">
        <v>1118</v>
      </c>
    </row>
    <row r="173" spans="1:12" s="84" customFormat="1" ht="22.5">
      <c r="A173" s="79" t="s">
        <v>1107</v>
      </c>
      <c r="B173" s="78" t="s">
        <v>968</v>
      </c>
      <c r="C173" s="121" t="s">
        <v>1027</v>
      </c>
      <c r="D173" s="125" t="s">
        <v>1115</v>
      </c>
      <c r="E173" s="155" t="s">
        <v>1119</v>
      </c>
      <c r="F173" s="154"/>
      <c r="G173" s="122" t="s">
        <v>1108</v>
      </c>
      <c r="H173" s="80">
        <v>788402</v>
      </c>
      <c r="I173" s="81">
        <v>570334.58</v>
      </c>
      <c r="J173" s="82">
        <f>MAX(H173-I173,0)</f>
        <v>218067.42</v>
      </c>
      <c r="K173" s="118" t="str">
        <f t="shared" si="5"/>
        <v>00001039520001000121</v>
      </c>
      <c r="L173" s="83" t="str">
        <f>C173&amp;D173&amp;E173&amp;F173&amp;G173</f>
        <v>00001039520001000121</v>
      </c>
    </row>
    <row r="174" spans="1:12" s="84" customFormat="1" ht="33.75">
      <c r="A174" s="79" t="s">
        <v>1109</v>
      </c>
      <c r="B174" s="78" t="s">
        <v>968</v>
      </c>
      <c r="C174" s="121" t="s">
        <v>1027</v>
      </c>
      <c r="D174" s="125" t="s">
        <v>1115</v>
      </c>
      <c r="E174" s="155" t="s">
        <v>1119</v>
      </c>
      <c r="F174" s="154"/>
      <c r="G174" s="122" t="s">
        <v>1110</v>
      </c>
      <c r="H174" s="80">
        <v>40100</v>
      </c>
      <c r="I174" s="81">
        <v>40100</v>
      </c>
      <c r="J174" s="82">
        <f>MAX(H174-I174,0)</f>
        <v>0</v>
      </c>
      <c r="K174" s="118" t="str">
        <f t="shared" si="5"/>
        <v>00001039520001000122</v>
      </c>
      <c r="L174" s="83" t="str">
        <f>C174&amp;D174&amp;E174&amp;F174&amp;G174</f>
        <v>00001039520001000122</v>
      </c>
    </row>
    <row r="175" spans="1:12" s="84" customFormat="1" ht="33.75">
      <c r="A175" s="79" t="s">
        <v>1111</v>
      </c>
      <c r="B175" s="78" t="s">
        <v>968</v>
      </c>
      <c r="C175" s="121" t="s">
        <v>1027</v>
      </c>
      <c r="D175" s="125" t="s">
        <v>1115</v>
      </c>
      <c r="E175" s="155" t="s">
        <v>1119</v>
      </c>
      <c r="F175" s="154"/>
      <c r="G175" s="122" t="s">
        <v>1112</v>
      </c>
      <c r="H175" s="80">
        <v>238097</v>
      </c>
      <c r="I175" s="81">
        <v>112927.31</v>
      </c>
      <c r="J175" s="82">
        <f>MAX(H175-I175,0)</f>
        <v>125169.69</v>
      </c>
      <c r="K175" s="118" t="str">
        <f t="shared" si="5"/>
        <v>00001039520001000129</v>
      </c>
      <c r="L175" s="83" t="str">
        <f>C175&amp;D175&amp;E175&amp;F175&amp;G175</f>
        <v>00001039520001000129</v>
      </c>
    </row>
    <row r="176" spans="1:12" ht="45">
      <c r="A176" s="99" t="s">
        <v>1120</v>
      </c>
      <c r="B176" s="100" t="s">
        <v>968</v>
      </c>
      <c r="C176" s="101" t="s">
        <v>1027</v>
      </c>
      <c r="D176" s="124" t="s">
        <v>1122</v>
      </c>
      <c r="E176" s="161" t="s">
        <v>1096</v>
      </c>
      <c r="F176" s="163"/>
      <c r="G176" s="129" t="s">
        <v>1027</v>
      </c>
      <c r="H176" s="96">
        <v>50372152.9</v>
      </c>
      <c r="I176" s="102">
        <v>33093935.38</v>
      </c>
      <c r="J176" s="103">
        <v>17278217.52</v>
      </c>
      <c r="K176" s="118" t="str">
        <f t="shared" si="5"/>
        <v>00001040000000000000</v>
      </c>
      <c r="L176" s="106" t="s">
        <v>1121</v>
      </c>
    </row>
    <row r="177" spans="1:12" ht="33.75">
      <c r="A177" s="99" t="s">
        <v>1123</v>
      </c>
      <c r="B177" s="100" t="s">
        <v>968</v>
      </c>
      <c r="C177" s="101" t="s">
        <v>1027</v>
      </c>
      <c r="D177" s="124" t="s">
        <v>1122</v>
      </c>
      <c r="E177" s="161" t="s">
        <v>1125</v>
      </c>
      <c r="F177" s="163"/>
      <c r="G177" s="129" t="s">
        <v>1027</v>
      </c>
      <c r="H177" s="96">
        <v>79696</v>
      </c>
      <c r="I177" s="102">
        <v>0</v>
      </c>
      <c r="J177" s="103">
        <v>79696</v>
      </c>
      <c r="K177" s="118" t="str">
        <f t="shared" si="5"/>
        <v>00001049000000000000</v>
      </c>
      <c r="L177" s="106" t="s">
        <v>1124</v>
      </c>
    </row>
    <row r="178" spans="1:12" ht="45">
      <c r="A178" s="99" t="s">
        <v>1126</v>
      </c>
      <c r="B178" s="100" t="s">
        <v>968</v>
      </c>
      <c r="C178" s="101" t="s">
        <v>1027</v>
      </c>
      <c r="D178" s="124" t="s">
        <v>1122</v>
      </c>
      <c r="E178" s="161" t="s">
        <v>1128</v>
      </c>
      <c r="F178" s="163"/>
      <c r="G178" s="129" t="s">
        <v>1027</v>
      </c>
      <c r="H178" s="96">
        <v>79696</v>
      </c>
      <c r="I178" s="102">
        <v>0</v>
      </c>
      <c r="J178" s="103">
        <v>79696</v>
      </c>
      <c r="K178" s="118" t="str">
        <f t="shared" si="5"/>
        <v>00001049000081040000</v>
      </c>
      <c r="L178" s="106" t="s">
        <v>1127</v>
      </c>
    </row>
    <row r="179" spans="1:12" s="84" customFormat="1" ht="22.5">
      <c r="A179" s="79" t="s">
        <v>1107</v>
      </c>
      <c r="B179" s="78" t="s">
        <v>968</v>
      </c>
      <c r="C179" s="121" t="s">
        <v>1027</v>
      </c>
      <c r="D179" s="125" t="s">
        <v>1122</v>
      </c>
      <c r="E179" s="155" t="s">
        <v>1128</v>
      </c>
      <c r="F179" s="154"/>
      <c r="G179" s="122" t="s">
        <v>1108</v>
      </c>
      <c r="H179" s="80">
        <v>53826</v>
      </c>
      <c r="I179" s="81">
        <v>0</v>
      </c>
      <c r="J179" s="82">
        <f>MAX(H179-I179,0)</f>
        <v>53826</v>
      </c>
      <c r="K179" s="118" t="str">
        <f t="shared" si="5"/>
        <v>00001049000081040121</v>
      </c>
      <c r="L179" s="83" t="str">
        <f>C179&amp;D179&amp;E179&amp;F179&amp;G179</f>
        <v>00001049000081040121</v>
      </c>
    </row>
    <row r="180" spans="1:12" s="84" customFormat="1" ht="33.75">
      <c r="A180" s="79" t="s">
        <v>1109</v>
      </c>
      <c r="B180" s="78" t="s">
        <v>968</v>
      </c>
      <c r="C180" s="121" t="s">
        <v>1027</v>
      </c>
      <c r="D180" s="125" t="s">
        <v>1122</v>
      </c>
      <c r="E180" s="155" t="s">
        <v>1128</v>
      </c>
      <c r="F180" s="154"/>
      <c r="G180" s="122" t="s">
        <v>1110</v>
      </c>
      <c r="H180" s="80">
        <v>6416</v>
      </c>
      <c r="I180" s="81">
        <v>0</v>
      </c>
      <c r="J180" s="82">
        <f>MAX(H180-I180,0)</f>
        <v>6416</v>
      </c>
      <c r="K180" s="118" t="str">
        <f t="shared" si="5"/>
        <v>00001049000081040122</v>
      </c>
      <c r="L180" s="83" t="str">
        <f>C180&amp;D180&amp;E180&amp;F180&amp;G180</f>
        <v>00001049000081040122</v>
      </c>
    </row>
    <row r="181" spans="1:12" s="84" customFormat="1" ht="33.75">
      <c r="A181" s="79" t="s">
        <v>1111</v>
      </c>
      <c r="B181" s="78" t="s">
        <v>968</v>
      </c>
      <c r="C181" s="121" t="s">
        <v>1027</v>
      </c>
      <c r="D181" s="125" t="s">
        <v>1122</v>
      </c>
      <c r="E181" s="155" t="s">
        <v>1128</v>
      </c>
      <c r="F181" s="154"/>
      <c r="G181" s="122" t="s">
        <v>1112</v>
      </c>
      <c r="H181" s="80">
        <v>16258</v>
      </c>
      <c r="I181" s="81">
        <v>0</v>
      </c>
      <c r="J181" s="82">
        <f>MAX(H181-I181,0)</f>
        <v>16258</v>
      </c>
      <c r="K181" s="118" t="str">
        <f t="shared" si="5"/>
        <v>00001049000081040129</v>
      </c>
      <c r="L181" s="83" t="str">
        <f>C181&amp;D181&amp;E181&amp;F181&amp;G181</f>
        <v>00001049000081040129</v>
      </c>
    </row>
    <row r="182" spans="1:12" s="84" customFormat="1" ht="22.5">
      <c r="A182" s="79" t="s">
        <v>1129</v>
      </c>
      <c r="B182" s="78" t="s">
        <v>968</v>
      </c>
      <c r="C182" s="121" t="s">
        <v>1027</v>
      </c>
      <c r="D182" s="125" t="s">
        <v>1122</v>
      </c>
      <c r="E182" s="155" t="s">
        <v>1128</v>
      </c>
      <c r="F182" s="154"/>
      <c r="G182" s="122" t="s">
        <v>1130</v>
      </c>
      <c r="H182" s="80">
        <v>3196</v>
      </c>
      <c r="I182" s="81">
        <v>0</v>
      </c>
      <c r="J182" s="82">
        <f>MAX(H182-I182,0)</f>
        <v>3196</v>
      </c>
      <c r="K182" s="118" t="str">
        <f t="shared" si="5"/>
        <v>00001049000081040244</v>
      </c>
      <c r="L182" s="83" t="str">
        <f>C182&amp;D182&amp;E182&amp;F182&amp;G182</f>
        <v>00001049000081040244</v>
      </c>
    </row>
    <row r="183" spans="1:12" ht="22.5">
      <c r="A183" s="99" t="s">
        <v>1131</v>
      </c>
      <c r="B183" s="100" t="s">
        <v>968</v>
      </c>
      <c r="C183" s="101" t="s">
        <v>1027</v>
      </c>
      <c r="D183" s="124" t="s">
        <v>1122</v>
      </c>
      <c r="E183" s="161" t="s">
        <v>1133</v>
      </c>
      <c r="F183" s="163"/>
      <c r="G183" s="129" t="s">
        <v>1027</v>
      </c>
      <c r="H183" s="96">
        <v>7000</v>
      </c>
      <c r="I183" s="102">
        <v>6000</v>
      </c>
      <c r="J183" s="103">
        <v>1000</v>
      </c>
      <c r="K183" s="118" t="str">
        <f t="shared" si="5"/>
        <v>00001049300000000000</v>
      </c>
      <c r="L183" s="106" t="s">
        <v>1132</v>
      </c>
    </row>
    <row r="184" spans="1:12" ht="67.5">
      <c r="A184" s="99" t="s">
        <v>1134</v>
      </c>
      <c r="B184" s="100" t="s">
        <v>968</v>
      </c>
      <c r="C184" s="101" t="s">
        <v>1027</v>
      </c>
      <c r="D184" s="124" t="s">
        <v>1122</v>
      </c>
      <c r="E184" s="161" t="s">
        <v>1136</v>
      </c>
      <c r="F184" s="163"/>
      <c r="G184" s="129" t="s">
        <v>1027</v>
      </c>
      <c r="H184" s="96">
        <v>7000</v>
      </c>
      <c r="I184" s="102">
        <v>6000</v>
      </c>
      <c r="J184" s="103">
        <v>1000</v>
      </c>
      <c r="K184" s="118" t="str">
        <f t="shared" si="5"/>
        <v>00001049300070650000</v>
      </c>
      <c r="L184" s="106" t="s">
        <v>1135</v>
      </c>
    </row>
    <row r="185" spans="1:12" s="84" customFormat="1" ht="22.5">
      <c r="A185" s="79" t="s">
        <v>1129</v>
      </c>
      <c r="B185" s="78" t="s">
        <v>968</v>
      </c>
      <c r="C185" s="121" t="s">
        <v>1027</v>
      </c>
      <c r="D185" s="125" t="s">
        <v>1122</v>
      </c>
      <c r="E185" s="155" t="s">
        <v>1136</v>
      </c>
      <c r="F185" s="154"/>
      <c r="G185" s="122" t="s">
        <v>1130</v>
      </c>
      <c r="H185" s="80">
        <v>1000</v>
      </c>
      <c r="I185" s="81">
        <v>0</v>
      </c>
      <c r="J185" s="82">
        <f>MAX(H185-I185,0)</f>
        <v>1000</v>
      </c>
      <c r="K185" s="118" t="str">
        <f t="shared" si="5"/>
        <v>00001049300070650244</v>
      </c>
      <c r="L185" s="83" t="str">
        <f>C185&amp;D185&amp;E185&amp;F185&amp;G185</f>
        <v>00001049300070650244</v>
      </c>
    </row>
    <row r="186" spans="1:12" s="84" customFormat="1" ht="12.75">
      <c r="A186" s="79" t="s">
        <v>1137</v>
      </c>
      <c r="B186" s="78" t="s">
        <v>968</v>
      </c>
      <c r="C186" s="121" t="s">
        <v>1027</v>
      </c>
      <c r="D186" s="125" t="s">
        <v>1122</v>
      </c>
      <c r="E186" s="155" t="s">
        <v>1136</v>
      </c>
      <c r="F186" s="154"/>
      <c r="G186" s="122" t="s">
        <v>1138</v>
      </c>
      <c r="H186" s="80">
        <v>6000</v>
      </c>
      <c r="I186" s="81">
        <v>6000</v>
      </c>
      <c r="J186" s="82">
        <f>MAX(H186-I186,0)</f>
        <v>0</v>
      </c>
      <c r="K186" s="118" t="str">
        <f t="shared" si="5"/>
        <v>00001049300070650530</v>
      </c>
      <c r="L186" s="83" t="str">
        <f>C186&amp;D186&amp;E186&amp;F186&amp;G186</f>
        <v>00001049300070650530</v>
      </c>
    </row>
    <row r="187" spans="1:12" ht="33.75">
      <c r="A187" s="99" t="s">
        <v>1101</v>
      </c>
      <c r="B187" s="100" t="s">
        <v>968</v>
      </c>
      <c r="C187" s="101" t="s">
        <v>1027</v>
      </c>
      <c r="D187" s="124" t="s">
        <v>1122</v>
      </c>
      <c r="E187" s="161" t="s">
        <v>1103</v>
      </c>
      <c r="F187" s="163"/>
      <c r="G187" s="129" t="s">
        <v>1027</v>
      </c>
      <c r="H187" s="96">
        <v>50285456.9</v>
      </c>
      <c r="I187" s="102">
        <v>33087935.38</v>
      </c>
      <c r="J187" s="103">
        <v>17197521.52</v>
      </c>
      <c r="K187" s="118" t="str">
        <f t="shared" si="5"/>
        <v>00001049500000000000</v>
      </c>
      <c r="L187" s="106" t="s">
        <v>1139</v>
      </c>
    </row>
    <row r="188" spans="1:12" ht="22.5">
      <c r="A188" s="99" t="s">
        <v>1140</v>
      </c>
      <c r="B188" s="100" t="s">
        <v>968</v>
      </c>
      <c r="C188" s="101" t="s">
        <v>1027</v>
      </c>
      <c r="D188" s="124" t="s">
        <v>1122</v>
      </c>
      <c r="E188" s="161" t="s">
        <v>1142</v>
      </c>
      <c r="F188" s="163"/>
      <c r="G188" s="129" t="s">
        <v>1027</v>
      </c>
      <c r="H188" s="96">
        <v>47261556.9</v>
      </c>
      <c r="I188" s="102">
        <v>30627037.19</v>
      </c>
      <c r="J188" s="103">
        <v>16634519.71</v>
      </c>
      <c r="K188" s="118" t="str">
        <f t="shared" si="5"/>
        <v>00001049500001000000</v>
      </c>
      <c r="L188" s="106" t="s">
        <v>1141</v>
      </c>
    </row>
    <row r="189" spans="1:12" s="84" customFormat="1" ht="22.5">
      <c r="A189" s="79" t="s">
        <v>1107</v>
      </c>
      <c r="B189" s="78" t="s">
        <v>968</v>
      </c>
      <c r="C189" s="121" t="s">
        <v>1027</v>
      </c>
      <c r="D189" s="125" t="s">
        <v>1122</v>
      </c>
      <c r="E189" s="155" t="s">
        <v>1142</v>
      </c>
      <c r="F189" s="154"/>
      <c r="G189" s="122" t="s">
        <v>1108</v>
      </c>
      <c r="H189" s="80">
        <v>33616646</v>
      </c>
      <c r="I189" s="81">
        <v>23197720.04</v>
      </c>
      <c r="J189" s="82">
        <f aca="true" t="shared" si="6" ref="J189:J194">MAX(H189-I189,0)</f>
        <v>10418925.96</v>
      </c>
      <c r="K189" s="118" t="str">
        <f t="shared" si="5"/>
        <v>00001049500001000121</v>
      </c>
      <c r="L189" s="83" t="str">
        <f aca="true" t="shared" si="7" ref="L189:L194">C189&amp;D189&amp;E189&amp;F189&amp;G189</f>
        <v>00001049500001000121</v>
      </c>
    </row>
    <row r="190" spans="1:12" s="84" customFormat="1" ht="33.75">
      <c r="A190" s="79" t="s">
        <v>1109</v>
      </c>
      <c r="B190" s="78" t="s">
        <v>968</v>
      </c>
      <c r="C190" s="121" t="s">
        <v>1027</v>
      </c>
      <c r="D190" s="125" t="s">
        <v>1122</v>
      </c>
      <c r="E190" s="155" t="s">
        <v>1142</v>
      </c>
      <c r="F190" s="154"/>
      <c r="G190" s="122" t="s">
        <v>1110</v>
      </c>
      <c r="H190" s="80">
        <v>2435705</v>
      </c>
      <c r="I190" s="81">
        <v>2101575.22</v>
      </c>
      <c r="J190" s="82">
        <f t="shared" si="6"/>
        <v>334129.78</v>
      </c>
      <c r="K190" s="118" t="str">
        <f t="shared" si="5"/>
        <v>00001049500001000122</v>
      </c>
      <c r="L190" s="83" t="str">
        <f t="shared" si="7"/>
        <v>00001049500001000122</v>
      </c>
    </row>
    <row r="191" spans="1:12" s="84" customFormat="1" ht="33.75">
      <c r="A191" s="79" t="s">
        <v>1111</v>
      </c>
      <c r="B191" s="78" t="s">
        <v>968</v>
      </c>
      <c r="C191" s="121" t="s">
        <v>1027</v>
      </c>
      <c r="D191" s="125" t="s">
        <v>1122</v>
      </c>
      <c r="E191" s="155" t="s">
        <v>1142</v>
      </c>
      <c r="F191" s="154"/>
      <c r="G191" s="122" t="s">
        <v>1112</v>
      </c>
      <c r="H191" s="80">
        <v>9199556.12</v>
      </c>
      <c r="I191" s="81">
        <v>4139098.08</v>
      </c>
      <c r="J191" s="82">
        <f t="shared" si="6"/>
        <v>5060458.04</v>
      </c>
      <c r="K191" s="118" t="str">
        <f t="shared" si="5"/>
        <v>00001049500001000129</v>
      </c>
      <c r="L191" s="83" t="str">
        <f t="shared" si="7"/>
        <v>00001049500001000129</v>
      </c>
    </row>
    <row r="192" spans="1:12" s="84" customFormat="1" ht="22.5">
      <c r="A192" s="79" t="s">
        <v>1129</v>
      </c>
      <c r="B192" s="78" t="s">
        <v>968</v>
      </c>
      <c r="C192" s="121" t="s">
        <v>1027</v>
      </c>
      <c r="D192" s="125" t="s">
        <v>1122</v>
      </c>
      <c r="E192" s="155" t="s">
        <v>1142</v>
      </c>
      <c r="F192" s="154"/>
      <c r="G192" s="122" t="s">
        <v>1130</v>
      </c>
      <c r="H192" s="80">
        <v>1658240</v>
      </c>
      <c r="I192" s="81">
        <v>934102.9</v>
      </c>
      <c r="J192" s="82">
        <f t="shared" si="6"/>
        <v>724137.1</v>
      </c>
      <c r="K192" s="118" t="str">
        <f t="shared" si="5"/>
        <v>00001049500001000244</v>
      </c>
      <c r="L192" s="83" t="str">
        <f t="shared" si="7"/>
        <v>00001049500001000244</v>
      </c>
    </row>
    <row r="193" spans="1:12" s="84" customFormat="1" ht="22.5">
      <c r="A193" s="79" t="s">
        <v>1143</v>
      </c>
      <c r="B193" s="78" t="s">
        <v>968</v>
      </c>
      <c r="C193" s="121" t="s">
        <v>1027</v>
      </c>
      <c r="D193" s="125" t="s">
        <v>1122</v>
      </c>
      <c r="E193" s="155" t="s">
        <v>1142</v>
      </c>
      <c r="F193" s="154"/>
      <c r="G193" s="122" t="s">
        <v>1144</v>
      </c>
      <c r="H193" s="80">
        <v>10100</v>
      </c>
      <c r="I193" s="81">
        <v>3712</v>
      </c>
      <c r="J193" s="82">
        <f t="shared" si="6"/>
        <v>6388</v>
      </c>
      <c r="K193" s="118" t="str">
        <f t="shared" si="5"/>
        <v>00001049500001000851</v>
      </c>
      <c r="L193" s="83" t="str">
        <f t="shared" si="7"/>
        <v>00001049500001000851</v>
      </c>
    </row>
    <row r="194" spans="1:12" s="84" customFormat="1" ht="12.75">
      <c r="A194" s="79" t="s">
        <v>1145</v>
      </c>
      <c r="B194" s="78" t="s">
        <v>968</v>
      </c>
      <c r="C194" s="121" t="s">
        <v>1027</v>
      </c>
      <c r="D194" s="125" t="s">
        <v>1122</v>
      </c>
      <c r="E194" s="155" t="s">
        <v>1142</v>
      </c>
      <c r="F194" s="154"/>
      <c r="G194" s="122" t="s">
        <v>1146</v>
      </c>
      <c r="H194" s="80">
        <v>341309.78</v>
      </c>
      <c r="I194" s="81">
        <v>250828.95</v>
      </c>
      <c r="J194" s="82">
        <f t="shared" si="6"/>
        <v>90480.83</v>
      </c>
      <c r="K194" s="118" t="str">
        <f t="shared" si="5"/>
        <v>00001049500001000853</v>
      </c>
      <c r="L194" s="83" t="str">
        <f t="shared" si="7"/>
        <v>00001049500001000853</v>
      </c>
    </row>
    <row r="195" spans="1:12" ht="33.75">
      <c r="A195" s="99" t="s">
        <v>1147</v>
      </c>
      <c r="B195" s="100" t="s">
        <v>968</v>
      </c>
      <c r="C195" s="101" t="s">
        <v>1027</v>
      </c>
      <c r="D195" s="124" t="s">
        <v>1122</v>
      </c>
      <c r="E195" s="161" t="s">
        <v>1149</v>
      </c>
      <c r="F195" s="163"/>
      <c r="G195" s="129" t="s">
        <v>1027</v>
      </c>
      <c r="H195" s="96">
        <v>3023900</v>
      </c>
      <c r="I195" s="102">
        <v>2460898.19</v>
      </c>
      <c r="J195" s="103">
        <v>563001.81</v>
      </c>
      <c r="K195" s="118" t="str">
        <f t="shared" si="5"/>
        <v>00001049500070280000</v>
      </c>
      <c r="L195" s="106" t="s">
        <v>1148</v>
      </c>
    </row>
    <row r="196" spans="1:12" s="84" customFormat="1" ht="22.5">
      <c r="A196" s="79" t="s">
        <v>1107</v>
      </c>
      <c r="B196" s="78" t="s">
        <v>968</v>
      </c>
      <c r="C196" s="121" t="s">
        <v>1027</v>
      </c>
      <c r="D196" s="125" t="s">
        <v>1122</v>
      </c>
      <c r="E196" s="155" t="s">
        <v>1149</v>
      </c>
      <c r="F196" s="154"/>
      <c r="G196" s="122" t="s">
        <v>1108</v>
      </c>
      <c r="H196" s="80">
        <v>1854900</v>
      </c>
      <c r="I196" s="81">
        <v>1563996.75</v>
      </c>
      <c r="J196" s="82">
        <f>MAX(H196-I196,0)</f>
        <v>290903.25</v>
      </c>
      <c r="K196" s="118" t="str">
        <f t="shared" si="5"/>
        <v>00001049500070280121</v>
      </c>
      <c r="L196" s="83" t="str">
        <f>C196&amp;D196&amp;E196&amp;F196&amp;G196</f>
        <v>00001049500070280121</v>
      </c>
    </row>
    <row r="197" spans="1:12" s="84" customFormat="1" ht="33.75">
      <c r="A197" s="79" t="s">
        <v>1109</v>
      </c>
      <c r="B197" s="78" t="s">
        <v>968</v>
      </c>
      <c r="C197" s="121" t="s">
        <v>1027</v>
      </c>
      <c r="D197" s="125" t="s">
        <v>1122</v>
      </c>
      <c r="E197" s="155" t="s">
        <v>1149</v>
      </c>
      <c r="F197" s="154"/>
      <c r="G197" s="122" t="s">
        <v>1110</v>
      </c>
      <c r="H197" s="80">
        <v>40100</v>
      </c>
      <c r="I197" s="81">
        <v>40100</v>
      </c>
      <c r="J197" s="82">
        <f>MAX(H197-I197,0)</f>
        <v>0</v>
      </c>
      <c r="K197" s="118" t="str">
        <f t="shared" si="5"/>
        <v>00001049500070280122</v>
      </c>
      <c r="L197" s="83" t="str">
        <f>C197&amp;D197&amp;E197&amp;F197&amp;G197</f>
        <v>00001049500070280122</v>
      </c>
    </row>
    <row r="198" spans="1:12" s="84" customFormat="1" ht="33.75">
      <c r="A198" s="79" t="s">
        <v>1111</v>
      </c>
      <c r="B198" s="78" t="s">
        <v>968</v>
      </c>
      <c r="C198" s="121" t="s">
        <v>1027</v>
      </c>
      <c r="D198" s="125" t="s">
        <v>1122</v>
      </c>
      <c r="E198" s="155" t="s">
        <v>1149</v>
      </c>
      <c r="F198" s="154"/>
      <c r="G198" s="122" t="s">
        <v>1112</v>
      </c>
      <c r="H198" s="80">
        <v>541000</v>
      </c>
      <c r="I198" s="81">
        <v>483943.94</v>
      </c>
      <c r="J198" s="82">
        <f>MAX(H198-I198,0)</f>
        <v>57056.06</v>
      </c>
      <c r="K198" s="118" t="str">
        <f t="shared" si="5"/>
        <v>00001049500070280129</v>
      </c>
      <c r="L198" s="83" t="str">
        <f>C198&amp;D198&amp;E198&amp;F198&amp;G198</f>
        <v>00001049500070280129</v>
      </c>
    </row>
    <row r="199" spans="1:12" s="84" customFormat="1" ht="22.5">
      <c r="A199" s="79" t="s">
        <v>1129</v>
      </c>
      <c r="B199" s="78" t="s">
        <v>968</v>
      </c>
      <c r="C199" s="121" t="s">
        <v>1027</v>
      </c>
      <c r="D199" s="125" t="s">
        <v>1122</v>
      </c>
      <c r="E199" s="155" t="s">
        <v>1149</v>
      </c>
      <c r="F199" s="154"/>
      <c r="G199" s="122" t="s">
        <v>1130</v>
      </c>
      <c r="H199" s="80">
        <v>54000</v>
      </c>
      <c r="I199" s="81">
        <v>20357.5</v>
      </c>
      <c r="J199" s="82">
        <f>MAX(H199-I199,0)</f>
        <v>33642.5</v>
      </c>
      <c r="K199" s="118" t="str">
        <f t="shared" si="5"/>
        <v>00001049500070280244</v>
      </c>
      <c r="L199" s="83" t="str">
        <f>C199&amp;D199&amp;E199&amp;F199&amp;G199</f>
        <v>00001049500070280244</v>
      </c>
    </row>
    <row r="200" spans="1:12" s="84" customFormat="1" ht="12.75">
      <c r="A200" s="79" t="s">
        <v>1137</v>
      </c>
      <c r="B200" s="78" t="s">
        <v>968</v>
      </c>
      <c r="C200" s="121" t="s">
        <v>1027</v>
      </c>
      <c r="D200" s="125" t="s">
        <v>1122</v>
      </c>
      <c r="E200" s="155" t="s">
        <v>1149</v>
      </c>
      <c r="F200" s="154"/>
      <c r="G200" s="122" t="s">
        <v>1138</v>
      </c>
      <c r="H200" s="80">
        <v>533900</v>
      </c>
      <c r="I200" s="81">
        <v>352500</v>
      </c>
      <c r="J200" s="82">
        <f>MAX(H200-I200,0)</f>
        <v>181400</v>
      </c>
      <c r="K200" s="118" t="str">
        <f t="shared" si="5"/>
        <v>00001049500070280530</v>
      </c>
      <c r="L200" s="83" t="str">
        <f>C200&amp;D200&amp;E200&amp;F200&amp;G200</f>
        <v>00001049500070280530</v>
      </c>
    </row>
    <row r="201" spans="1:12" ht="33.75">
      <c r="A201" s="99" t="s">
        <v>1150</v>
      </c>
      <c r="B201" s="100" t="s">
        <v>968</v>
      </c>
      <c r="C201" s="101" t="s">
        <v>1027</v>
      </c>
      <c r="D201" s="124" t="s">
        <v>1152</v>
      </c>
      <c r="E201" s="161" t="s">
        <v>1096</v>
      </c>
      <c r="F201" s="163"/>
      <c r="G201" s="129" t="s">
        <v>1027</v>
      </c>
      <c r="H201" s="96">
        <v>11643747</v>
      </c>
      <c r="I201" s="102">
        <v>8334955.15</v>
      </c>
      <c r="J201" s="103">
        <v>3308791.85</v>
      </c>
      <c r="K201" s="118" t="str">
        <f t="shared" si="5"/>
        <v>00001060000000000000</v>
      </c>
      <c r="L201" s="106" t="s">
        <v>1151</v>
      </c>
    </row>
    <row r="202" spans="1:12" ht="33.75">
      <c r="A202" s="99" t="s">
        <v>1123</v>
      </c>
      <c r="B202" s="100" t="s">
        <v>968</v>
      </c>
      <c r="C202" s="101" t="s">
        <v>1027</v>
      </c>
      <c r="D202" s="124" t="s">
        <v>1152</v>
      </c>
      <c r="E202" s="161" t="s">
        <v>1125</v>
      </c>
      <c r="F202" s="163"/>
      <c r="G202" s="129" t="s">
        <v>1027</v>
      </c>
      <c r="H202" s="96">
        <v>1038800</v>
      </c>
      <c r="I202" s="102">
        <v>824678.31</v>
      </c>
      <c r="J202" s="103">
        <v>214121.69</v>
      </c>
      <c r="K202" s="118" t="str">
        <f t="shared" si="5"/>
        <v>00001069000000000000</v>
      </c>
      <c r="L202" s="106" t="s">
        <v>1153</v>
      </c>
    </row>
    <row r="203" spans="1:12" ht="22.5">
      <c r="A203" s="99" t="s">
        <v>1154</v>
      </c>
      <c r="B203" s="100" t="s">
        <v>968</v>
      </c>
      <c r="C203" s="101" t="s">
        <v>1027</v>
      </c>
      <c r="D203" s="124" t="s">
        <v>1152</v>
      </c>
      <c r="E203" s="161" t="s">
        <v>1156</v>
      </c>
      <c r="F203" s="163"/>
      <c r="G203" s="129" t="s">
        <v>1027</v>
      </c>
      <c r="H203" s="96">
        <v>1038800</v>
      </c>
      <c r="I203" s="102">
        <v>824678.31</v>
      </c>
      <c r="J203" s="103">
        <v>214121.69</v>
      </c>
      <c r="K203" s="118" t="str">
        <f t="shared" si="5"/>
        <v>00001069000081020000</v>
      </c>
      <c r="L203" s="106" t="s">
        <v>1155</v>
      </c>
    </row>
    <row r="204" spans="1:12" s="84" customFormat="1" ht="22.5">
      <c r="A204" s="79" t="s">
        <v>1107</v>
      </c>
      <c r="B204" s="78" t="s">
        <v>968</v>
      </c>
      <c r="C204" s="121" t="s">
        <v>1027</v>
      </c>
      <c r="D204" s="125" t="s">
        <v>1152</v>
      </c>
      <c r="E204" s="155" t="s">
        <v>1156</v>
      </c>
      <c r="F204" s="154"/>
      <c r="G204" s="122" t="s">
        <v>1108</v>
      </c>
      <c r="H204" s="80">
        <v>692600</v>
      </c>
      <c r="I204" s="81">
        <v>567334.96</v>
      </c>
      <c r="J204" s="82">
        <f>MAX(H204-I204,0)</f>
        <v>125265.04</v>
      </c>
      <c r="K204" s="118" t="str">
        <f aca="true" t="shared" si="8" ref="K204:K243">C204&amp;D204&amp;E204&amp;F204&amp;G204</f>
        <v>00001069000081020121</v>
      </c>
      <c r="L204" s="83" t="str">
        <f>C204&amp;D204&amp;E204&amp;F204&amp;G204</f>
        <v>00001069000081020121</v>
      </c>
    </row>
    <row r="205" spans="1:12" s="84" customFormat="1" ht="33.75">
      <c r="A205" s="79" t="s">
        <v>1109</v>
      </c>
      <c r="B205" s="78" t="s">
        <v>968</v>
      </c>
      <c r="C205" s="121" t="s">
        <v>1027</v>
      </c>
      <c r="D205" s="125" t="s">
        <v>1152</v>
      </c>
      <c r="E205" s="155" t="s">
        <v>1156</v>
      </c>
      <c r="F205" s="154"/>
      <c r="G205" s="122" t="s">
        <v>1110</v>
      </c>
      <c r="H205" s="80">
        <v>80200</v>
      </c>
      <c r="I205" s="81">
        <v>80200</v>
      </c>
      <c r="J205" s="82">
        <f>MAX(H205-I205,0)</f>
        <v>0</v>
      </c>
      <c r="K205" s="118" t="str">
        <f t="shared" si="8"/>
        <v>00001069000081020122</v>
      </c>
      <c r="L205" s="83" t="str">
        <f>C205&amp;D205&amp;E205&amp;F205&amp;G205</f>
        <v>00001069000081020122</v>
      </c>
    </row>
    <row r="206" spans="1:12" s="84" customFormat="1" ht="33.75">
      <c r="A206" s="79" t="s">
        <v>1111</v>
      </c>
      <c r="B206" s="78" t="s">
        <v>968</v>
      </c>
      <c r="C206" s="121" t="s">
        <v>1027</v>
      </c>
      <c r="D206" s="125" t="s">
        <v>1152</v>
      </c>
      <c r="E206" s="155" t="s">
        <v>1156</v>
      </c>
      <c r="F206" s="154"/>
      <c r="G206" s="122" t="s">
        <v>1112</v>
      </c>
      <c r="H206" s="80">
        <v>266000</v>
      </c>
      <c r="I206" s="81">
        <v>177143.35</v>
      </c>
      <c r="J206" s="82">
        <f>MAX(H206-I206,0)</f>
        <v>88856.65</v>
      </c>
      <c r="K206" s="118" t="str">
        <f t="shared" si="8"/>
        <v>00001069000081020129</v>
      </c>
      <c r="L206" s="83" t="str">
        <f>C206&amp;D206&amp;E206&amp;F206&amp;G206</f>
        <v>00001069000081020129</v>
      </c>
    </row>
    <row r="207" spans="1:12" ht="33.75">
      <c r="A207" s="99" t="s">
        <v>1101</v>
      </c>
      <c r="B207" s="100" t="s">
        <v>968</v>
      </c>
      <c r="C207" s="101" t="s">
        <v>1027</v>
      </c>
      <c r="D207" s="124" t="s">
        <v>1152</v>
      </c>
      <c r="E207" s="161" t="s">
        <v>1103</v>
      </c>
      <c r="F207" s="163"/>
      <c r="G207" s="129" t="s">
        <v>1027</v>
      </c>
      <c r="H207" s="96">
        <v>9452550</v>
      </c>
      <c r="I207" s="102">
        <v>6840525.9</v>
      </c>
      <c r="J207" s="103">
        <v>2612024.1</v>
      </c>
      <c r="K207" s="118" t="str">
        <f t="shared" si="8"/>
        <v>00001069500000000000</v>
      </c>
      <c r="L207" s="106" t="s">
        <v>1157</v>
      </c>
    </row>
    <row r="208" spans="1:12" ht="22.5">
      <c r="A208" s="99" t="s">
        <v>1140</v>
      </c>
      <c r="B208" s="100" t="s">
        <v>968</v>
      </c>
      <c r="C208" s="101" t="s">
        <v>1027</v>
      </c>
      <c r="D208" s="124" t="s">
        <v>1152</v>
      </c>
      <c r="E208" s="161" t="s">
        <v>1142</v>
      </c>
      <c r="F208" s="163"/>
      <c r="G208" s="129" t="s">
        <v>1027</v>
      </c>
      <c r="H208" s="96">
        <v>9424150</v>
      </c>
      <c r="I208" s="102">
        <v>6825325.9</v>
      </c>
      <c r="J208" s="103">
        <v>2598824.1</v>
      </c>
      <c r="K208" s="118" t="str">
        <f t="shared" si="8"/>
        <v>00001069500001000000</v>
      </c>
      <c r="L208" s="106" t="s">
        <v>1158</v>
      </c>
    </row>
    <row r="209" spans="1:12" s="84" customFormat="1" ht="22.5">
      <c r="A209" s="79" t="s">
        <v>1107</v>
      </c>
      <c r="B209" s="78" t="s">
        <v>968</v>
      </c>
      <c r="C209" s="121" t="s">
        <v>1027</v>
      </c>
      <c r="D209" s="125" t="s">
        <v>1152</v>
      </c>
      <c r="E209" s="155" t="s">
        <v>1142</v>
      </c>
      <c r="F209" s="154"/>
      <c r="G209" s="122" t="s">
        <v>1108</v>
      </c>
      <c r="H209" s="80">
        <v>6640000</v>
      </c>
      <c r="I209" s="81">
        <v>4817684.64</v>
      </c>
      <c r="J209" s="82">
        <f>MAX(H209-I209,0)</f>
        <v>1822315.36</v>
      </c>
      <c r="K209" s="118" t="str">
        <f t="shared" si="8"/>
        <v>00001069500001000121</v>
      </c>
      <c r="L209" s="83" t="str">
        <f>C209&amp;D209&amp;E209&amp;F209&amp;G209</f>
        <v>00001069500001000121</v>
      </c>
    </row>
    <row r="210" spans="1:12" s="84" customFormat="1" ht="33.75">
      <c r="A210" s="79" t="s">
        <v>1109</v>
      </c>
      <c r="B210" s="78" t="s">
        <v>968</v>
      </c>
      <c r="C210" s="121" t="s">
        <v>1027</v>
      </c>
      <c r="D210" s="125" t="s">
        <v>1152</v>
      </c>
      <c r="E210" s="155" t="s">
        <v>1142</v>
      </c>
      <c r="F210" s="154"/>
      <c r="G210" s="122" t="s">
        <v>1110</v>
      </c>
      <c r="H210" s="80">
        <v>441550</v>
      </c>
      <c r="I210" s="81">
        <v>441318.33</v>
      </c>
      <c r="J210" s="82">
        <f>MAX(H210-I210,0)</f>
        <v>231.67</v>
      </c>
      <c r="K210" s="118" t="str">
        <f t="shared" si="8"/>
        <v>00001069500001000122</v>
      </c>
      <c r="L210" s="83" t="str">
        <f>C210&amp;D210&amp;E210&amp;F210&amp;G210</f>
        <v>00001069500001000122</v>
      </c>
    </row>
    <row r="211" spans="1:12" s="84" customFormat="1" ht="33.75">
      <c r="A211" s="79" t="s">
        <v>1111</v>
      </c>
      <c r="B211" s="78" t="s">
        <v>968</v>
      </c>
      <c r="C211" s="121" t="s">
        <v>1027</v>
      </c>
      <c r="D211" s="125" t="s">
        <v>1152</v>
      </c>
      <c r="E211" s="155" t="s">
        <v>1142</v>
      </c>
      <c r="F211" s="154"/>
      <c r="G211" s="122" t="s">
        <v>1112</v>
      </c>
      <c r="H211" s="80">
        <v>1981601.52</v>
      </c>
      <c r="I211" s="81">
        <v>1352061.18</v>
      </c>
      <c r="J211" s="82">
        <f>MAX(H211-I211,0)</f>
        <v>629540.34</v>
      </c>
      <c r="K211" s="118" t="str">
        <f t="shared" si="8"/>
        <v>00001069500001000129</v>
      </c>
      <c r="L211" s="83" t="str">
        <f>C211&amp;D211&amp;E211&amp;F211&amp;G211</f>
        <v>00001069500001000129</v>
      </c>
    </row>
    <row r="212" spans="1:12" s="84" customFormat="1" ht="22.5">
      <c r="A212" s="79" t="s">
        <v>1129</v>
      </c>
      <c r="B212" s="78" t="s">
        <v>968</v>
      </c>
      <c r="C212" s="121" t="s">
        <v>1027</v>
      </c>
      <c r="D212" s="125" t="s">
        <v>1152</v>
      </c>
      <c r="E212" s="155" t="s">
        <v>1142</v>
      </c>
      <c r="F212" s="154"/>
      <c r="G212" s="122" t="s">
        <v>1130</v>
      </c>
      <c r="H212" s="80">
        <v>337565.13</v>
      </c>
      <c r="I212" s="81">
        <v>190828.4</v>
      </c>
      <c r="J212" s="82">
        <f>MAX(H212-I212,0)</f>
        <v>146736.73</v>
      </c>
      <c r="K212" s="118" t="str">
        <f t="shared" si="8"/>
        <v>00001069500001000244</v>
      </c>
      <c r="L212" s="83" t="str">
        <f>C212&amp;D212&amp;E212&amp;F212&amp;G212</f>
        <v>00001069500001000244</v>
      </c>
    </row>
    <row r="213" spans="1:12" s="84" customFormat="1" ht="12.75">
      <c r="A213" s="79" t="s">
        <v>1145</v>
      </c>
      <c r="B213" s="78" t="s">
        <v>968</v>
      </c>
      <c r="C213" s="121" t="s">
        <v>1027</v>
      </c>
      <c r="D213" s="125" t="s">
        <v>1152</v>
      </c>
      <c r="E213" s="155" t="s">
        <v>1142</v>
      </c>
      <c r="F213" s="154"/>
      <c r="G213" s="122" t="s">
        <v>1146</v>
      </c>
      <c r="H213" s="80">
        <v>23433.35</v>
      </c>
      <c r="I213" s="81">
        <v>23433.35</v>
      </c>
      <c r="J213" s="82">
        <f>MAX(H213-I213,0)</f>
        <v>0</v>
      </c>
      <c r="K213" s="118" t="str">
        <f t="shared" si="8"/>
        <v>00001069500001000853</v>
      </c>
      <c r="L213" s="83" t="str">
        <f>C213&amp;D213&amp;E213&amp;F213&amp;G213</f>
        <v>00001069500001000853</v>
      </c>
    </row>
    <row r="214" spans="1:12" ht="33.75">
      <c r="A214" s="99" t="s">
        <v>1147</v>
      </c>
      <c r="B214" s="100" t="s">
        <v>968</v>
      </c>
      <c r="C214" s="101" t="s">
        <v>1027</v>
      </c>
      <c r="D214" s="124" t="s">
        <v>1152</v>
      </c>
      <c r="E214" s="161" t="s">
        <v>1149</v>
      </c>
      <c r="F214" s="163"/>
      <c r="G214" s="129" t="s">
        <v>1027</v>
      </c>
      <c r="H214" s="96">
        <v>28400</v>
      </c>
      <c r="I214" s="102">
        <v>15200</v>
      </c>
      <c r="J214" s="103">
        <v>13200</v>
      </c>
      <c r="K214" s="118" t="str">
        <f t="shared" si="8"/>
        <v>00001069500070280000</v>
      </c>
      <c r="L214" s="106" t="s">
        <v>1159</v>
      </c>
    </row>
    <row r="215" spans="1:12" s="84" customFormat="1" ht="22.5">
      <c r="A215" s="79" t="s">
        <v>1107</v>
      </c>
      <c r="B215" s="78" t="s">
        <v>968</v>
      </c>
      <c r="C215" s="121" t="s">
        <v>1027</v>
      </c>
      <c r="D215" s="125" t="s">
        <v>1152</v>
      </c>
      <c r="E215" s="155" t="s">
        <v>1149</v>
      </c>
      <c r="F215" s="154"/>
      <c r="G215" s="122" t="s">
        <v>1108</v>
      </c>
      <c r="H215" s="80">
        <v>20400</v>
      </c>
      <c r="I215" s="81">
        <v>10200</v>
      </c>
      <c r="J215" s="82">
        <f>MAX(H215-I215,0)</f>
        <v>10200</v>
      </c>
      <c r="K215" s="118" t="str">
        <f t="shared" si="8"/>
        <v>00001069500070280121</v>
      </c>
      <c r="L215" s="83" t="str">
        <f>C215&amp;D215&amp;E215&amp;F215&amp;G215</f>
        <v>00001069500070280121</v>
      </c>
    </row>
    <row r="216" spans="1:12" s="84" customFormat="1" ht="33.75">
      <c r="A216" s="79" t="s">
        <v>1111</v>
      </c>
      <c r="B216" s="78" t="s">
        <v>968</v>
      </c>
      <c r="C216" s="121" t="s">
        <v>1027</v>
      </c>
      <c r="D216" s="125" t="s">
        <v>1152</v>
      </c>
      <c r="E216" s="155" t="s">
        <v>1149</v>
      </c>
      <c r="F216" s="154"/>
      <c r="G216" s="122" t="s">
        <v>1112</v>
      </c>
      <c r="H216" s="80">
        <v>6000</v>
      </c>
      <c r="I216" s="81">
        <v>3000</v>
      </c>
      <c r="J216" s="82">
        <f>MAX(H216-I216,0)</f>
        <v>3000</v>
      </c>
      <c r="K216" s="118" t="str">
        <f t="shared" si="8"/>
        <v>00001069500070280129</v>
      </c>
      <c r="L216" s="83" t="str">
        <f>C216&amp;D216&amp;E216&amp;F216&amp;G216</f>
        <v>00001069500070280129</v>
      </c>
    </row>
    <row r="217" spans="1:12" s="84" customFormat="1" ht="22.5">
      <c r="A217" s="79" t="s">
        <v>1129</v>
      </c>
      <c r="B217" s="78" t="s">
        <v>968</v>
      </c>
      <c r="C217" s="121" t="s">
        <v>1027</v>
      </c>
      <c r="D217" s="125" t="s">
        <v>1152</v>
      </c>
      <c r="E217" s="155" t="s">
        <v>1149</v>
      </c>
      <c r="F217" s="154"/>
      <c r="G217" s="122" t="s">
        <v>1130</v>
      </c>
      <c r="H217" s="80">
        <v>2000</v>
      </c>
      <c r="I217" s="81">
        <v>2000</v>
      </c>
      <c r="J217" s="82">
        <f>MAX(H217-I217,0)</f>
        <v>0</v>
      </c>
      <c r="K217" s="118" t="str">
        <f t="shared" si="8"/>
        <v>00001069500070280244</v>
      </c>
      <c r="L217" s="83" t="str">
        <f>C217&amp;D217&amp;E217&amp;F217&amp;G217</f>
        <v>00001069500070280244</v>
      </c>
    </row>
    <row r="218" spans="1:12" ht="22.5">
      <c r="A218" s="99" t="s">
        <v>1160</v>
      </c>
      <c r="B218" s="100" t="s">
        <v>968</v>
      </c>
      <c r="C218" s="101" t="s">
        <v>1027</v>
      </c>
      <c r="D218" s="124" t="s">
        <v>1152</v>
      </c>
      <c r="E218" s="161" t="s">
        <v>1162</v>
      </c>
      <c r="F218" s="163"/>
      <c r="G218" s="129" t="s">
        <v>1027</v>
      </c>
      <c r="H218" s="96">
        <v>927397</v>
      </c>
      <c r="I218" s="102">
        <v>631494.65</v>
      </c>
      <c r="J218" s="103">
        <v>295902.35</v>
      </c>
      <c r="K218" s="118" t="str">
        <f t="shared" si="8"/>
        <v>00001069600000000000</v>
      </c>
      <c r="L218" s="106" t="s">
        <v>1161</v>
      </c>
    </row>
    <row r="219" spans="1:12" ht="22.5">
      <c r="A219" s="99" t="s">
        <v>1163</v>
      </c>
      <c r="B219" s="100" t="s">
        <v>968</v>
      </c>
      <c r="C219" s="101" t="s">
        <v>1027</v>
      </c>
      <c r="D219" s="124" t="s">
        <v>1152</v>
      </c>
      <c r="E219" s="161" t="s">
        <v>1165</v>
      </c>
      <c r="F219" s="163"/>
      <c r="G219" s="129" t="s">
        <v>1027</v>
      </c>
      <c r="H219" s="96">
        <v>927397</v>
      </c>
      <c r="I219" s="102">
        <v>631494.65</v>
      </c>
      <c r="J219" s="103">
        <v>295902.35</v>
      </c>
      <c r="K219" s="118" t="str">
        <f t="shared" si="8"/>
        <v>00001069600001000000</v>
      </c>
      <c r="L219" s="106" t="s">
        <v>1164</v>
      </c>
    </row>
    <row r="220" spans="1:12" s="84" customFormat="1" ht="22.5">
      <c r="A220" s="79" t="s">
        <v>1107</v>
      </c>
      <c r="B220" s="78" t="s">
        <v>968</v>
      </c>
      <c r="C220" s="121" t="s">
        <v>1027</v>
      </c>
      <c r="D220" s="125" t="s">
        <v>1152</v>
      </c>
      <c r="E220" s="155" t="s">
        <v>1165</v>
      </c>
      <c r="F220" s="154"/>
      <c r="G220" s="122" t="s">
        <v>1108</v>
      </c>
      <c r="H220" s="80">
        <v>681488</v>
      </c>
      <c r="I220" s="81">
        <v>480046.3</v>
      </c>
      <c r="J220" s="82">
        <f>MAX(H220-I220,0)</f>
        <v>201441.7</v>
      </c>
      <c r="K220" s="118" t="str">
        <f t="shared" si="8"/>
        <v>00001069600001000121</v>
      </c>
      <c r="L220" s="83" t="str">
        <f>C220&amp;D220&amp;E220&amp;F220&amp;G220</f>
        <v>00001069600001000121</v>
      </c>
    </row>
    <row r="221" spans="1:12" s="84" customFormat="1" ht="33.75">
      <c r="A221" s="79" t="s">
        <v>1109</v>
      </c>
      <c r="B221" s="78" t="s">
        <v>968</v>
      </c>
      <c r="C221" s="121" t="s">
        <v>1027</v>
      </c>
      <c r="D221" s="125" t="s">
        <v>1152</v>
      </c>
      <c r="E221" s="155" t="s">
        <v>1165</v>
      </c>
      <c r="F221" s="154"/>
      <c r="G221" s="122" t="s">
        <v>1110</v>
      </c>
      <c r="H221" s="80">
        <v>40100</v>
      </c>
      <c r="I221" s="81">
        <v>40100</v>
      </c>
      <c r="J221" s="82">
        <f>MAX(H221-I221,0)</f>
        <v>0</v>
      </c>
      <c r="K221" s="118" t="str">
        <f t="shared" si="8"/>
        <v>00001069600001000122</v>
      </c>
      <c r="L221" s="83" t="str">
        <f>C221&amp;D221&amp;E221&amp;F221&amp;G221</f>
        <v>00001069600001000122</v>
      </c>
    </row>
    <row r="222" spans="1:12" s="84" customFormat="1" ht="33.75">
      <c r="A222" s="79" t="s">
        <v>1111</v>
      </c>
      <c r="B222" s="78" t="s">
        <v>968</v>
      </c>
      <c r="C222" s="121" t="s">
        <v>1027</v>
      </c>
      <c r="D222" s="125" t="s">
        <v>1152</v>
      </c>
      <c r="E222" s="155" t="s">
        <v>1165</v>
      </c>
      <c r="F222" s="154"/>
      <c r="G222" s="122" t="s">
        <v>1112</v>
      </c>
      <c r="H222" s="80">
        <v>205809</v>
      </c>
      <c r="I222" s="81">
        <v>111348.35</v>
      </c>
      <c r="J222" s="82">
        <f>MAX(H222-I222,0)</f>
        <v>94460.65</v>
      </c>
      <c r="K222" s="118" t="str">
        <f t="shared" si="8"/>
        <v>00001069600001000129</v>
      </c>
      <c r="L222" s="83" t="str">
        <f>C222&amp;D222&amp;E222&amp;F222&amp;G222</f>
        <v>00001069600001000129</v>
      </c>
    </row>
    <row r="223" spans="1:12" ht="22.5">
      <c r="A223" s="99" t="s">
        <v>1166</v>
      </c>
      <c r="B223" s="100" t="s">
        <v>968</v>
      </c>
      <c r="C223" s="101" t="s">
        <v>1027</v>
      </c>
      <c r="D223" s="124" t="s">
        <v>1152</v>
      </c>
      <c r="E223" s="161" t="s">
        <v>1168</v>
      </c>
      <c r="F223" s="163"/>
      <c r="G223" s="129" t="s">
        <v>1027</v>
      </c>
      <c r="H223" s="96">
        <v>225000</v>
      </c>
      <c r="I223" s="102">
        <v>38256.29</v>
      </c>
      <c r="J223" s="103">
        <v>186743.71</v>
      </c>
      <c r="K223" s="118" t="str">
        <f t="shared" si="8"/>
        <v>00001069700000000000</v>
      </c>
      <c r="L223" s="106" t="s">
        <v>1167</v>
      </c>
    </row>
    <row r="224" spans="1:12" ht="12.75">
      <c r="A224" s="99" t="s">
        <v>1169</v>
      </c>
      <c r="B224" s="100" t="s">
        <v>968</v>
      </c>
      <c r="C224" s="101" t="s">
        <v>1027</v>
      </c>
      <c r="D224" s="124" t="s">
        <v>1152</v>
      </c>
      <c r="E224" s="161" t="s">
        <v>1171</v>
      </c>
      <c r="F224" s="163"/>
      <c r="G224" s="129" t="s">
        <v>1027</v>
      </c>
      <c r="H224" s="96">
        <v>225000</v>
      </c>
      <c r="I224" s="102">
        <v>38256.29</v>
      </c>
      <c r="J224" s="103">
        <v>186743.71</v>
      </c>
      <c r="K224" s="118" t="str">
        <f t="shared" si="8"/>
        <v>00001069700001000000</v>
      </c>
      <c r="L224" s="106" t="s">
        <v>1170</v>
      </c>
    </row>
    <row r="225" spans="1:12" s="84" customFormat="1" ht="22.5">
      <c r="A225" s="79" t="s">
        <v>1107</v>
      </c>
      <c r="B225" s="78" t="s">
        <v>968</v>
      </c>
      <c r="C225" s="121" t="s">
        <v>1027</v>
      </c>
      <c r="D225" s="125" t="s">
        <v>1152</v>
      </c>
      <c r="E225" s="155" t="s">
        <v>1171</v>
      </c>
      <c r="F225" s="154"/>
      <c r="G225" s="122" t="s">
        <v>1108</v>
      </c>
      <c r="H225" s="80">
        <v>216000</v>
      </c>
      <c r="I225" s="81">
        <v>38256.29</v>
      </c>
      <c r="J225" s="82">
        <f>MAX(H225-I225,0)</f>
        <v>177743.71</v>
      </c>
      <c r="K225" s="118" t="str">
        <f t="shared" si="8"/>
        <v>00001069700001000121</v>
      </c>
      <c r="L225" s="83" t="str">
        <f>C225&amp;D225&amp;E225&amp;F225&amp;G225</f>
        <v>00001069700001000121</v>
      </c>
    </row>
    <row r="226" spans="1:12" s="84" customFormat="1" ht="33.75">
      <c r="A226" s="79" t="s">
        <v>1111</v>
      </c>
      <c r="B226" s="78" t="s">
        <v>968</v>
      </c>
      <c r="C226" s="121" t="s">
        <v>1027</v>
      </c>
      <c r="D226" s="125" t="s">
        <v>1152</v>
      </c>
      <c r="E226" s="155" t="s">
        <v>1171</v>
      </c>
      <c r="F226" s="154"/>
      <c r="G226" s="122" t="s">
        <v>1112</v>
      </c>
      <c r="H226" s="80">
        <v>9000</v>
      </c>
      <c r="I226" s="81">
        <v>0</v>
      </c>
      <c r="J226" s="82">
        <f>MAX(H226-I226,0)</f>
        <v>9000</v>
      </c>
      <c r="K226" s="118" t="str">
        <f t="shared" si="8"/>
        <v>00001069700001000129</v>
      </c>
      <c r="L226" s="83" t="str">
        <f>C226&amp;D226&amp;E226&amp;F226&amp;G226</f>
        <v>00001069700001000129</v>
      </c>
    </row>
    <row r="227" spans="1:12" ht="12.75">
      <c r="A227" s="99" t="s">
        <v>1172</v>
      </c>
      <c r="B227" s="100" t="s">
        <v>968</v>
      </c>
      <c r="C227" s="101" t="s">
        <v>1027</v>
      </c>
      <c r="D227" s="124" t="s">
        <v>1174</v>
      </c>
      <c r="E227" s="161" t="s">
        <v>1096</v>
      </c>
      <c r="F227" s="163"/>
      <c r="G227" s="129" t="s">
        <v>1027</v>
      </c>
      <c r="H227" s="96">
        <v>100000</v>
      </c>
      <c r="I227" s="102">
        <v>0</v>
      </c>
      <c r="J227" s="103">
        <v>100000</v>
      </c>
      <c r="K227" s="118" t="str">
        <f t="shared" si="8"/>
        <v>00001110000000000000</v>
      </c>
      <c r="L227" s="106" t="s">
        <v>1173</v>
      </c>
    </row>
    <row r="228" spans="1:12" ht="12.75">
      <c r="A228" s="99" t="s">
        <v>1175</v>
      </c>
      <c r="B228" s="100" t="s">
        <v>968</v>
      </c>
      <c r="C228" s="101" t="s">
        <v>1027</v>
      </c>
      <c r="D228" s="124" t="s">
        <v>1174</v>
      </c>
      <c r="E228" s="161" t="s">
        <v>1177</v>
      </c>
      <c r="F228" s="163"/>
      <c r="G228" s="129" t="s">
        <v>1027</v>
      </c>
      <c r="H228" s="96">
        <v>100000</v>
      </c>
      <c r="I228" s="102">
        <v>0</v>
      </c>
      <c r="J228" s="103">
        <v>100000</v>
      </c>
      <c r="K228" s="118" t="str">
        <f t="shared" si="8"/>
        <v>00001119800000000000</v>
      </c>
      <c r="L228" s="106" t="s">
        <v>1176</v>
      </c>
    </row>
    <row r="229" spans="1:12" ht="12.75">
      <c r="A229" s="99" t="s">
        <v>1178</v>
      </c>
      <c r="B229" s="100" t="s">
        <v>968</v>
      </c>
      <c r="C229" s="101" t="s">
        <v>1027</v>
      </c>
      <c r="D229" s="124" t="s">
        <v>1174</v>
      </c>
      <c r="E229" s="161" t="s">
        <v>1180</v>
      </c>
      <c r="F229" s="163"/>
      <c r="G229" s="129" t="s">
        <v>1027</v>
      </c>
      <c r="H229" s="96">
        <v>100000</v>
      </c>
      <c r="I229" s="102">
        <v>0</v>
      </c>
      <c r="J229" s="103">
        <v>100000</v>
      </c>
      <c r="K229" s="118" t="str">
        <f t="shared" si="8"/>
        <v>00001119800029990000</v>
      </c>
      <c r="L229" s="106" t="s">
        <v>1179</v>
      </c>
    </row>
    <row r="230" spans="1:12" s="84" customFormat="1" ht="12.75">
      <c r="A230" s="79" t="s">
        <v>1175</v>
      </c>
      <c r="B230" s="78" t="s">
        <v>968</v>
      </c>
      <c r="C230" s="121" t="s">
        <v>1027</v>
      </c>
      <c r="D230" s="125" t="s">
        <v>1174</v>
      </c>
      <c r="E230" s="155" t="s">
        <v>1180</v>
      </c>
      <c r="F230" s="154"/>
      <c r="G230" s="122" t="s">
        <v>1181</v>
      </c>
      <c r="H230" s="80">
        <v>100000</v>
      </c>
      <c r="I230" s="81">
        <v>0</v>
      </c>
      <c r="J230" s="82">
        <f>MAX(H230-I230,0)</f>
        <v>100000</v>
      </c>
      <c r="K230" s="118" t="str">
        <f t="shared" si="8"/>
        <v>00001119800029990870</v>
      </c>
      <c r="L230" s="83" t="str">
        <f>C230&amp;D230&amp;E230&amp;F230&amp;G230</f>
        <v>00001119800029990870</v>
      </c>
    </row>
    <row r="231" spans="1:12" ht="12.75">
      <c r="A231" s="99" t="s">
        <v>1182</v>
      </c>
      <c r="B231" s="100" t="s">
        <v>968</v>
      </c>
      <c r="C231" s="101" t="s">
        <v>1027</v>
      </c>
      <c r="D231" s="124" t="s">
        <v>1184</v>
      </c>
      <c r="E231" s="161" t="s">
        <v>1096</v>
      </c>
      <c r="F231" s="163"/>
      <c r="G231" s="129" t="s">
        <v>1027</v>
      </c>
      <c r="H231" s="96">
        <v>5874401.96</v>
      </c>
      <c r="I231" s="102">
        <v>2934286.63</v>
      </c>
      <c r="J231" s="103">
        <v>2940115.33</v>
      </c>
      <c r="K231" s="118" t="str">
        <f t="shared" si="8"/>
        <v>00001130000000000000</v>
      </c>
      <c r="L231" s="106" t="s">
        <v>1183</v>
      </c>
    </row>
    <row r="232" spans="1:12" ht="33.75">
      <c r="A232" s="99" t="s">
        <v>1185</v>
      </c>
      <c r="B232" s="100" t="s">
        <v>968</v>
      </c>
      <c r="C232" s="101" t="s">
        <v>1027</v>
      </c>
      <c r="D232" s="124" t="s">
        <v>1184</v>
      </c>
      <c r="E232" s="161" t="s">
        <v>1187</v>
      </c>
      <c r="F232" s="163"/>
      <c r="G232" s="129" t="s">
        <v>1027</v>
      </c>
      <c r="H232" s="96">
        <v>100000</v>
      </c>
      <c r="I232" s="102">
        <v>0</v>
      </c>
      <c r="J232" s="103">
        <v>100000</v>
      </c>
      <c r="K232" s="118" t="str">
        <f t="shared" si="8"/>
        <v>00001131400000000000</v>
      </c>
      <c r="L232" s="106" t="s">
        <v>1186</v>
      </c>
    </row>
    <row r="233" spans="1:12" ht="22.5">
      <c r="A233" s="99" t="s">
        <v>1188</v>
      </c>
      <c r="B233" s="100" t="s">
        <v>968</v>
      </c>
      <c r="C233" s="101" t="s">
        <v>1027</v>
      </c>
      <c r="D233" s="124" t="s">
        <v>1184</v>
      </c>
      <c r="E233" s="161" t="s">
        <v>1190</v>
      </c>
      <c r="F233" s="163"/>
      <c r="G233" s="129" t="s">
        <v>1027</v>
      </c>
      <c r="H233" s="96">
        <v>100000</v>
      </c>
      <c r="I233" s="102">
        <v>0</v>
      </c>
      <c r="J233" s="103">
        <v>100000</v>
      </c>
      <c r="K233" s="118" t="str">
        <f t="shared" si="8"/>
        <v>00001131400021410000</v>
      </c>
      <c r="L233" s="106" t="s">
        <v>1189</v>
      </c>
    </row>
    <row r="234" spans="1:12" s="84" customFormat="1" ht="22.5">
      <c r="A234" s="79" t="s">
        <v>1129</v>
      </c>
      <c r="B234" s="78" t="s">
        <v>968</v>
      </c>
      <c r="C234" s="121" t="s">
        <v>1027</v>
      </c>
      <c r="D234" s="125" t="s">
        <v>1184</v>
      </c>
      <c r="E234" s="155" t="s">
        <v>1190</v>
      </c>
      <c r="F234" s="154"/>
      <c r="G234" s="122" t="s">
        <v>1130</v>
      </c>
      <c r="H234" s="80">
        <v>100000</v>
      </c>
      <c r="I234" s="81">
        <v>0</v>
      </c>
      <c r="J234" s="82">
        <f>MAX(H234-I234,0)</f>
        <v>100000</v>
      </c>
      <c r="K234" s="118" t="str">
        <f t="shared" si="8"/>
        <v>00001131400021410244</v>
      </c>
      <c r="L234" s="83" t="str">
        <f>C234&amp;D234&amp;E234&amp;F234&amp;G234</f>
        <v>00001131400021410244</v>
      </c>
    </row>
    <row r="235" spans="1:12" ht="33.75">
      <c r="A235" s="99" t="s">
        <v>1191</v>
      </c>
      <c r="B235" s="100" t="s">
        <v>968</v>
      </c>
      <c r="C235" s="101" t="s">
        <v>1027</v>
      </c>
      <c r="D235" s="124" t="s">
        <v>1184</v>
      </c>
      <c r="E235" s="161" t="s">
        <v>1193</v>
      </c>
      <c r="F235" s="163"/>
      <c r="G235" s="129" t="s">
        <v>1027</v>
      </c>
      <c r="H235" s="96">
        <v>90000</v>
      </c>
      <c r="I235" s="102">
        <v>0</v>
      </c>
      <c r="J235" s="103">
        <v>90000</v>
      </c>
      <c r="K235" s="118" t="str">
        <f t="shared" si="8"/>
        <v>00001132300000000000</v>
      </c>
      <c r="L235" s="106" t="s">
        <v>1192</v>
      </c>
    </row>
    <row r="236" spans="1:12" ht="33.75">
      <c r="A236" s="99" t="s">
        <v>1194</v>
      </c>
      <c r="B236" s="100" t="s">
        <v>968</v>
      </c>
      <c r="C236" s="101" t="s">
        <v>1027</v>
      </c>
      <c r="D236" s="124" t="s">
        <v>1184</v>
      </c>
      <c r="E236" s="161" t="s">
        <v>1196</v>
      </c>
      <c r="F236" s="163"/>
      <c r="G236" s="129" t="s">
        <v>1027</v>
      </c>
      <c r="H236" s="96">
        <v>70000</v>
      </c>
      <c r="I236" s="102">
        <v>0</v>
      </c>
      <c r="J236" s="103">
        <v>70000</v>
      </c>
      <c r="K236" s="118" t="str">
        <f t="shared" si="8"/>
        <v>00001132310000000000</v>
      </c>
      <c r="L236" s="106" t="s">
        <v>1195</v>
      </c>
    </row>
    <row r="237" spans="1:12" ht="33.75">
      <c r="A237" s="99" t="s">
        <v>1197</v>
      </c>
      <c r="B237" s="100" t="s">
        <v>968</v>
      </c>
      <c r="C237" s="101" t="s">
        <v>1027</v>
      </c>
      <c r="D237" s="124" t="s">
        <v>1184</v>
      </c>
      <c r="E237" s="161" t="s">
        <v>1199</v>
      </c>
      <c r="F237" s="163"/>
      <c r="G237" s="129" t="s">
        <v>1027</v>
      </c>
      <c r="H237" s="96">
        <v>70000</v>
      </c>
      <c r="I237" s="102">
        <v>0</v>
      </c>
      <c r="J237" s="103">
        <v>70000</v>
      </c>
      <c r="K237" s="118" t="str">
        <f t="shared" si="8"/>
        <v>00001132310027010000</v>
      </c>
      <c r="L237" s="106" t="s">
        <v>1198</v>
      </c>
    </row>
    <row r="238" spans="1:12" s="84" customFormat="1" ht="22.5">
      <c r="A238" s="79" t="s">
        <v>1129</v>
      </c>
      <c r="B238" s="78" t="s">
        <v>968</v>
      </c>
      <c r="C238" s="121" t="s">
        <v>1027</v>
      </c>
      <c r="D238" s="125" t="s">
        <v>1184</v>
      </c>
      <c r="E238" s="155" t="s">
        <v>1199</v>
      </c>
      <c r="F238" s="154"/>
      <c r="G238" s="122" t="s">
        <v>1130</v>
      </c>
      <c r="H238" s="80">
        <v>70000</v>
      </c>
      <c r="I238" s="81">
        <v>0</v>
      </c>
      <c r="J238" s="82">
        <f>MAX(H238-I238,0)</f>
        <v>70000</v>
      </c>
      <c r="K238" s="118" t="str">
        <f t="shared" si="8"/>
        <v>00001132310027010244</v>
      </c>
      <c r="L238" s="83" t="str">
        <f>C238&amp;D238&amp;E238&amp;F238&amp;G238</f>
        <v>00001132310027010244</v>
      </c>
    </row>
    <row r="239" spans="1:12" ht="33.75">
      <c r="A239" s="99" t="s">
        <v>1200</v>
      </c>
      <c r="B239" s="100" t="s">
        <v>968</v>
      </c>
      <c r="C239" s="101" t="s">
        <v>1027</v>
      </c>
      <c r="D239" s="124" t="s">
        <v>1184</v>
      </c>
      <c r="E239" s="161" t="s">
        <v>1202</v>
      </c>
      <c r="F239" s="163"/>
      <c r="G239" s="129" t="s">
        <v>1027</v>
      </c>
      <c r="H239" s="96">
        <v>20000</v>
      </c>
      <c r="I239" s="102">
        <v>0</v>
      </c>
      <c r="J239" s="103">
        <v>20000</v>
      </c>
      <c r="K239" s="118" t="str">
        <f t="shared" si="8"/>
        <v>00001132320000000000</v>
      </c>
      <c r="L239" s="106" t="s">
        <v>1201</v>
      </c>
    </row>
    <row r="240" spans="1:12" ht="12.75">
      <c r="A240" s="99" t="s">
        <v>1203</v>
      </c>
      <c r="B240" s="100" t="s">
        <v>968</v>
      </c>
      <c r="C240" s="101" t="s">
        <v>1027</v>
      </c>
      <c r="D240" s="124" t="s">
        <v>1184</v>
      </c>
      <c r="E240" s="161" t="s">
        <v>1205</v>
      </c>
      <c r="F240" s="163"/>
      <c r="G240" s="129" t="s">
        <v>1027</v>
      </c>
      <c r="H240" s="96">
        <v>20000</v>
      </c>
      <c r="I240" s="102">
        <v>0</v>
      </c>
      <c r="J240" s="103">
        <v>20000</v>
      </c>
      <c r="K240" s="118" t="str">
        <f t="shared" si="8"/>
        <v>00001132320027050000</v>
      </c>
      <c r="L240" s="106" t="s">
        <v>1204</v>
      </c>
    </row>
    <row r="241" spans="1:12" s="84" customFormat="1" ht="22.5">
      <c r="A241" s="79" t="s">
        <v>1129</v>
      </c>
      <c r="B241" s="78" t="s">
        <v>968</v>
      </c>
      <c r="C241" s="121" t="s">
        <v>1027</v>
      </c>
      <c r="D241" s="125" t="s">
        <v>1184</v>
      </c>
      <c r="E241" s="155" t="s">
        <v>1205</v>
      </c>
      <c r="F241" s="154"/>
      <c r="G241" s="122" t="s">
        <v>1130</v>
      </c>
      <c r="H241" s="80">
        <v>20000</v>
      </c>
      <c r="I241" s="81">
        <v>0</v>
      </c>
      <c r="J241" s="82">
        <f>MAX(H241-I241,0)</f>
        <v>20000</v>
      </c>
      <c r="K241" s="118" t="str">
        <f t="shared" si="8"/>
        <v>00001132320027050244</v>
      </c>
      <c r="L241" s="83" t="str">
        <f>C241&amp;D241&amp;E241&amp;F241&amp;G241</f>
        <v>00001132320027050244</v>
      </c>
    </row>
    <row r="242" spans="1:12" ht="12.75">
      <c r="A242" s="99" t="s">
        <v>1206</v>
      </c>
      <c r="B242" s="100" t="s">
        <v>968</v>
      </c>
      <c r="C242" s="101" t="s">
        <v>1027</v>
      </c>
      <c r="D242" s="124" t="s">
        <v>1184</v>
      </c>
      <c r="E242" s="161" t="s">
        <v>1208</v>
      </c>
      <c r="F242" s="163"/>
      <c r="G242" s="129" t="s">
        <v>1027</v>
      </c>
      <c r="H242" s="96">
        <v>10000</v>
      </c>
      <c r="I242" s="102">
        <v>0</v>
      </c>
      <c r="J242" s="103">
        <v>10000</v>
      </c>
      <c r="K242" s="118" t="str">
        <f t="shared" si="8"/>
        <v>00001132330000000000</v>
      </c>
      <c r="L242" s="106" t="s">
        <v>1207</v>
      </c>
    </row>
    <row r="243" spans="1:12" ht="22.5">
      <c r="A243" s="99" t="s">
        <v>1209</v>
      </c>
      <c r="B243" s="100" t="s">
        <v>968</v>
      </c>
      <c r="C243" s="101" t="s">
        <v>1027</v>
      </c>
      <c r="D243" s="124" t="s">
        <v>1184</v>
      </c>
      <c r="E243" s="161" t="s">
        <v>1211</v>
      </c>
      <c r="F243" s="163"/>
      <c r="G243" s="129" t="s">
        <v>1027</v>
      </c>
      <c r="H243" s="96">
        <v>10000</v>
      </c>
      <c r="I243" s="102">
        <v>0</v>
      </c>
      <c r="J243" s="103">
        <v>10000</v>
      </c>
      <c r="K243" s="118" t="str">
        <f t="shared" si="8"/>
        <v>00001132330027040000</v>
      </c>
      <c r="L243" s="106" t="s">
        <v>1210</v>
      </c>
    </row>
    <row r="244" spans="1:12" s="84" customFormat="1" ht="22.5">
      <c r="A244" s="79" t="s">
        <v>1129</v>
      </c>
      <c r="B244" s="78" t="s">
        <v>968</v>
      </c>
      <c r="C244" s="121" t="s">
        <v>1027</v>
      </c>
      <c r="D244" s="125" t="s">
        <v>1184</v>
      </c>
      <c r="E244" s="155" t="s">
        <v>1211</v>
      </c>
      <c r="F244" s="154"/>
      <c r="G244" s="122" t="s">
        <v>1130</v>
      </c>
      <c r="H244" s="80">
        <v>10000</v>
      </c>
      <c r="I244" s="81">
        <v>0</v>
      </c>
      <c r="J244" s="82">
        <f>MAX(H244-I244,0)</f>
        <v>10000</v>
      </c>
      <c r="K244" s="118" t="str">
        <f aca="true" t="shared" si="9" ref="K244:K279">C244&amp;D244&amp;E244&amp;F244&amp;G244</f>
        <v>00001132330027040244</v>
      </c>
      <c r="L244" s="83" t="str">
        <f>C244&amp;D244&amp;E244&amp;F244&amp;G244</f>
        <v>00001132330027040244</v>
      </c>
    </row>
    <row r="245" spans="1:12" ht="33.75">
      <c r="A245" s="99" t="s">
        <v>1212</v>
      </c>
      <c r="B245" s="100" t="s">
        <v>968</v>
      </c>
      <c r="C245" s="101" t="s">
        <v>1027</v>
      </c>
      <c r="D245" s="124" t="s">
        <v>1184</v>
      </c>
      <c r="E245" s="161" t="s">
        <v>1214</v>
      </c>
      <c r="F245" s="163"/>
      <c r="G245" s="129" t="s">
        <v>1027</v>
      </c>
      <c r="H245" s="96">
        <v>1380000</v>
      </c>
      <c r="I245" s="102">
        <v>323951.35</v>
      </c>
      <c r="J245" s="103">
        <v>1056048.65</v>
      </c>
      <c r="K245" s="118" t="str">
        <f t="shared" si="9"/>
        <v>00001132500000000000</v>
      </c>
      <c r="L245" s="106" t="s">
        <v>1213</v>
      </c>
    </row>
    <row r="246" spans="1:12" ht="22.5">
      <c r="A246" s="99" t="s">
        <v>1215</v>
      </c>
      <c r="B246" s="100" t="s">
        <v>968</v>
      </c>
      <c r="C246" s="101" t="s">
        <v>1027</v>
      </c>
      <c r="D246" s="124" t="s">
        <v>1184</v>
      </c>
      <c r="E246" s="161" t="s">
        <v>1217</v>
      </c>
      <c r="F246" s="163"/>
      <c r="G246" s="129" t="s">
        <v>1027</v>
      </c>
      <c r="H246" s="96">
        <v>272100</v>
      </c>
      <c r="I246" s="102">
        <v>141760</v>
      </c>
      <c r="J246" s="103">
        <v>130340</v>
      </c>
      <c r="K246" s="118" t="str">
        <f t="shared" si="9"/>
        <v>00001132500022510000</v>
      </c>
      <c r="L246" s="106" t="s">
        <v>1216</v>
      </c>
    </row>
    <row r="247" spans="1:12" s="84" customFormat="1" ht="22.5">
      <c r="A247" s="79" t="s">
        <v>1129</v>
      </c>
      <c r="B247" s="78" t="s">
        <v>968</v>
      </c>
      <c r="C247" s="121" t="s">
        <v>1027</v>
      </c>
      <c r="D247" s="125" t="s">
        <v>1184</v>
      </c>
      <c r="E247" s="155" t="s">
        <v>1217</v>
      </c>
      <c r="F247" s="154"/>
      <c r="G247" s="122" t="s">
        <v>1130</v>
      </c>
      <c r="H247" s="80">
        <v>272100</v>
      </c>
      <c r="I247" s="81">
        <v>141760</v>
      </c>
      <c r="J247" s="82">
        <f>MAX(H247-I247,0)</f>
        <v>130340</v>
      </c>
      <c r="K247" s="118" t="str">
        <f t="shared" si="9"/>
        <v>00001132500022510244</v>
      </c>
      <c r="L247" s="83" t="str">
        <f>C247&amp;D247&amp;E247&amp;F247&amp;G247</f>
        <v>00001132500022510244</v>
      </c>
    </row>
    <row r="248" spans="1:12" ht="22.5">
      <c r="A248" s="99" t="s">
        <v>1218</v>
      </c>
      <c r="B248" s="100" t="s">
        <v>968</v>
      </c>
      <c r="C248" s="101" t="s">
        <v>1027</v>
      </c>
      <c r="D248" s="124" t="s">
        <v>1184</v>
      </c>
      <c r="E248" s="161" t="s">
        <v>1220</v>
      </c>
      <c r="F248" s="163"/>
      <c r="G248" s="129" t="s">
        <v>1027</v>
      </c>
      <c r="H248" s="96">
        <v>1027900</v>
      </c>
      <c r="I248" s="102">
        <v>182191.35</v>
      </c>
      <c r="J248" s="103">
        <v>845708.65</v>
      </c>
      <c r="K248" s="118" t="str">
        <f t="shared" si="9"/>
        <v>00001132500022520000</v>
      </c>
      <c r="L248" s="106" t="s">
        <v>1219</v>
      </c>
    </row>
    <row r="249" spans="1:12" s="84" customFormat="1" ht="22.5">
      <c r="A249" s="79" t="s">
        <v>1129</v>
      </c>
      <c r="B249" s="78" t="s">
        <v>968</v>
      </c>
      <c r="C249" s="121" t="s">
        <v>1027</v>
      </c>
      <c r="D249" s="125" t="s">
        <v>1184</v>
      </c>
      <c r="E249" s="155" t="s">
        <v>1220</v>
      </c>
      <c r="F249" s="154"/>
      <c r="G249" s="122" t="s">
        <v>1130</v>
      </c>
      <c r="H249" s="80">
        <v>1027900</v>
      </c>
      <c r="I249" s="81">
        <v>182191.35</v>
      </c>
      <c r="J249" s="82">
        <f>MAX(H249-I249,0)</f>
        <v>845708.65</v>
      </c>
      <c r="K249" s="118" t="str">
        <f t="shared" si="9"/>
        <v>00001132500022520244</v>
      </c>
      <c r="L249" s="83" t="str">
        <f>C249&amp;D249&amp;E249&amp;F249&amp;G249</f>
        <v>00001132500022520244</v>
      </c>
    </row>
    <row r="250" spans="1:12" ht="56.25">
      <c r="A250" s="99" t="s">
        <v>1221</v>
      </c>
      <c r="B250" s="100" t="s">
        <v>968</v>
      </c>
      <c r="C250" s="101" t="s">
        <v>1027</v>
      </c>
      <c r="D250" s="124" t="s">
        <v>1184</v>
      </c>
      <c r="E250" s="161" t="s">
        <v>1223</v>
      </c>
      <c r="F250" s="163"/>
      <c r="G250" s="129" t="s">
        <v>1027</v>
      </c>
      <c r="H250" s="96">
        <v>80000</v>
      </c>
      <c r="I250" s="102">
        <v>0</v>
      </c>
      <c r="J250" s="103">
        <v>80000</v>
      </c>
      <c r="K250" s="118" t="str">
        <f t="shared" si="9"/>
        <v>00001132500022530000</v>
      </c>
      <c r="L250" s="106" t="s">
        <v>1222</v>
      </c>
    </row>
    <row r="251" spans="1:12" s="84" customFormat="1" ht="22.5">
      <c r="A251" s="79" t="s">
        <v>1129</v>
      </c>
      <c r="B251" s="78" t="s">
        <v>968</v>
      </c>
      <c r="C251" s="121" t="s">
        <v>1027</v>
      </c>
      <c r="D251" s="125" t="s">
        <v>1184</v>
      </c>
      <c r="E251" s="155" t="s">
        <v>1223</v>
      </c>
      <c r="F251" s="154"/>
      <c r="G251" s="122" t="s">
        <v>1130</v>
      </c>
      <c r="H251" s="80">
        <v>80000</v>
      </c>
      <c r="I251" s="81">
        <v>0</v>
      </c>
      <c r="J251" s="82">
        <f>MAX(H251-I251,0)</f>
        <v>80000</v>
      </c>
      <c r="K251" s="118" t="str">
        <f t="shared" si="9"/>
        <v>00001132500022530244</v>
      </c>
      <c r="L251" s="83" t="str">
        <f>C251&amp;D251&amp;E251&amp;F251&amp;G251</f>
        <v>00001132500022530244</v>
      </c>
    </row>
    <row r="252" spans="1:12" ht="33.75">
      <c r="A252" s="99" t="s">
        <v>1224</v>
      </c>
      <c r="B252" s="100" t="s">
        <v>968</v>
      </c>
      <c r="C252" s="101" t="s">
        <v>1027</v>
      </c>
      <c r="D252" s="124" t="s">
        <v>1184</v>
      </c>
      <c r="E252" s="161" t="s">
        <v>1226</v>
      </c>
      <c r="F252" s="163"/>
      <c r="G252" s="129" t="s">
        <v>1027</v>
      </c>
      <c r="H252" s="96">
        <v>1230500</v>
      </c>
      <c r="I252" s="102">
        <v>8789.7</v>
      </c>
      <c r="J252" s="103">
        <v>1221710.3</v>
      </c>
      <c r="K252" s="118" t="str">
        <f t="shared" si="9"/>
        <v>00001132900000000000</v>
      </c>
      <c r="L252" s="106" t="s">
        <v>1225</v>
      </c>
    </row>
    <row r="253" spans="1:12" ht="33.75">
      <c r="A253" s="99" t="s">
        <v>1227</v>
      </c>
      <c r="B253" s="100" t="s">
        <v>968</v>
      </c>
      <c r="C253" s="101" t="s">
        <v>1027</v>
      </c>
      <c r="D253" s="124" t="s">
        <v>1184</v>
      </c>
      <c r="E253" s="161" t="s">
        <v>1229</v>
      </c>
      <c r="F253" s="163"/>
      <c r="G253" s="129" t="s">
        <v>1027</v>
      </c>
      <c r="H253" s="96">
        <v>212500</v>
      </c>
      <c r="I253" s="102">
        <v>7200</v>
      </c>
      <c r="J253" s="103">
        <v>205300</v>
      </c>
      <c r="K253" s="118" t="str">
        <f t="shared" si="9"/>
        <v>00001132900026040000</v>
      </c>
      <c r="L253" s="106" t="s">
        <v>1228</v>
      </c>
    </row>
    <row r="254" spans="1:12" s="84" customFormat="1" ht="22.5">
      <c r="A254" s="79" t="s">
        <v>1129</v>
      </c>
      <c r="B254" s="78" t="s">
        <v>968</v>
      </c>
      <c r="C254" s="121" t="s">
        <v>1027</v>
      </c>
      <c r="D254" s="125" t="s">
        <v>1184</v>
      </c>
      <c r="E254" s="155" t="s">
        <v>1229</v>
      </c>
      <c r="F254" s="154"/>
      <c r="G254" s="122" t="s">
        <v>1130</v>
      </c>
      <c r="H254" s="80">
        <v>212500</v>
      </c>
      <c r="I254" s="81">
        <v>7200</v>
      </c>
      <c r="J254" s="82">
        <f>MAX(H254-I254,0)</f>
        <v>205300</v>
      </c>
      <c r="K254" s="118" t="str">
        <f t="shared" si="9"/>
        <v>00001132900026040244</v>
      </c>
      <c r="L254" s="83" t="str">
        <f>C254&amp;D254&amp;E254&amp;F254&amp;G254</f>
        <v>00001132900026040244</v>
      </c>
    </row>
    <row r="255" spans="1:12" ht="22.5">
      <c r="A255" s="99" t="s">
        <v>1230</v>
      </c>
      <c r="B255" s="100" t="s">
        <v>968</v>
      </c>
      <c r="C255" s="101" t="s">
        <v>1027</v>
      </c>
      <c r="D255" s="124" t="s">
        <v>1184</v>
      </c>
      <c r="E255" s="161" t="s">
        <v>1232</v>
      </c>
      <c r="F255" s="163"/>
      <c r="G255" s="129" t="s">
        <v>1027</v>
      </c>
      <c r="H255" s="96">
        <v>703000</v>
      </c>
      <c r="I255" s="102">
        <v>730.58</v>
      </c>
      <c r="J255" s="103">
        <v>702269.42</v>
      </c>
      <c r="K255" s="118" t="str">
        <f t="shared" si="9"/>
        <v>00001132900026060000</v>
      </c>
      <c r="L255" s="106" t="s">
        <v>1231</v>
      </c>
    </row>
    <row r="256" spans="1:12" s="84" customFormat="1" ht="22.5">
      <c r="A256" s="79" t="s">
        <v>1129</v>
      </c>
      <c r="B256" s="78" t="s">
        <v>968</v>
      </c>
      <c r="C256" s="121" t="s">
        <v>1027</v>
      </c>
      <c r="D256" s="125" t="s">
        <v>1184</v>
      </c>
      <c r="E256" s="155" t="s">
        <v>1232</v>
      </c>
      <c r="F256" s="154"/>
      <c r="G256" s="122" t="s">
        <v>1130</v>
      </c>
      <c r="H256" s="80">
        <v>703000</v>
      </c>
      <c r="I256" s="81">
        <v>730.58</v>
      </c>
      <c r="J256" s="82">
        <f>MAX(H256-I256,0)</f>
        <v>702269.42</v>
      </c>
      <c r="K256" s="118" t="str">
        <f t="shared" si="9"/>
        <v>00001132900026060244</v>
      </c>
      <c r="L256" s="83" t="str">
        <f>C256&amp;D256&amp;E256&amp;F256&amp;G256</f>
        <v>00001132900026060244</v>
      </c>
    </row>
    <row r="257" spans="1:12" ht="45">
      <c r="A257" s="99" t="s">
        <v>1233</v>
      </c>
      <c r="B257" s="100" t="s">
        <v>968</v>
      </c>
      <c r="C257" s="101" t="s">
        <v>1027</v>
      </c>
      <c r="D257" s="124" t="s">
        <v>1184</v>
      </c>
      <c r="E257" s="161" t="s">
        <v>1235</v>
      </c>
      <c r="F257" s="163"/>
      <c r="G257" s="129" t="s">
        <v>1027</v>
      </c>
      <c r="H257" s="96">
        <v>315000</v>
      </c>
      <c r="I257" s="102">
        <v>859.12</v>
      </c>
      <c r="J257" s="103">
        <v>314140.88</v>
      </c>
      <c r="K257" s="118" t="str">
        <f t="shared" si="9"/>
        <v>00001132900026070000</v>
      </c>
      <c r="L257" s="106" t="s">
        <v>1234</v>
      </c>
    </row>
    <row r="258" spans="1:12" s="84" customFormat="1" ht="22.5">
      <c r="A258" s="79" t="s">
        <v>1129</v>
      </c>
      <c r="B258" s="78" t="s">
        <v>968</v>
      </c>
      <c r="C258" s="121" t="s">
        <v>1027</v>
      </c>
      <c r="D258" s="125" t="s">
        <v>1184</v>
      </c>
      <c r="E258" s="155" t="s">
        <v>1235</v>
      </c>
      <c r="F258" s="154"/>
      <c r="G258" s="122" t="s">
        <v>1130</v>
      </c>
      <c r="H258" s="80">
        <v>315000</v>
      </c>
      <c r="I258" s="81">
        <v>859.12</v>
      </c>
      <c r="J258" s="82">
        <f>MAX(H258-I258,0)</f>
        <v>314140.88</v>
      </c>
      <c r="K258" s="118" t="str">
        <f t="shared" si="9"/>
        <v>00001132900026070244</v>
      </c>
      <c r="L258" s="83" t="str">
        <f>C258&amp;D258&amp;E258&amp;F258&amp;G258</f>
        <v>00001132900026070244</v>
      </c>
    </row>
    <row r="259" spans="1:12" ht="22.5">
      <c r="A259" s="99" t="s">
        <v>1131</v>
      </c>
      <c r="B259" s="100" t="s">
        <v>968</v>
      </c>
      <c r="C259" s="101" t="s">
        <v>1027</v>
      </c>
      <c r="D259" s="124" t="s">
        <v>1184</v>
      </c>
      <c r="E259" s="161" t="s">
        <v>1133</v>
      </c>
      <c r="F259" s="163"/>
      <c r="G259" s="129" t="s">
        <v>1027</v>
      </c>
      <c r="H259" s="96">
        <v>759891.96</v>
      </c>
      <c r="I259" s="102">
        <v>570061.63</v>
      </c>
      <c r="J259" s="103">
        <v>189830.33</v>
      </c>
      <c r="K259" s="118" t="str">
        <f t="shared" si="9"/>
        <v>00001139300000000000</v>
      </c>
      <c r="L259" s="106" t="s">
        <v>1236</v>
      </c>
    </row>
    <row r="260" spans="1:12" ht="22.5">
      <c r="A260" s="99" t="s">
        <v>1237</v>
      </c>
      <c r="B260" s="100" t="s">
        <v>968</v>
      </c>
      <c r="C260" s="101" t="s">
        <v>1027</v>
      </c>
      <c r="D260" s="124" t="s">
        <v>1184</v>
      </c>
      <c r="E260" s="161" t="s">
        <v>1239</v>
      </c>
      <c r="F260" s="163"/>
      <c r="G260" s="129" t="s">
        <v>1027</v>
      </c>
      <c r="H260" s="96">
        <v>536839.87</v>
      </c>
      <c r="I260" s="102">
        <v>536839.87</v>
      </c>
      <c r="J260" s="103">
        <v>0</v>
      </c>
      <c r="K260" s="118" t="str">
        <f t="shared" si="9"/>
        <v>00001139390001630000</v>
      </c>
      <c r="L260" s="106" t="s">
        <v>1238</v>
      </c>
    </row>
    <row r="261" spans="1:12" s="84" customFormat="1" ht="12.75">
      <c r="A261" s="79" t="s">
        <v>1240</v>
      </c>
      <c r="B261" s="78" t="s">
        <v>968</v>
      </c>
      <c r="C261" s="121" t="s">
        <v>1027</v>
      </c>
      <c r="D261" s="125" t="s">
        <v>1184</v>
      </c>
      <c r="E261" s="155" t="s">
        <v>1239</v>
      </c>
      <c r="F261" s="154"/>
      <c r="G261" s="122" t="s">
        <v>1241</v>
      </c>
      <c r="H261" s="80">
        <v>32000</v>
      </c>
      <c r="I261" s="81">
        <v>32000</v>
      </c>
      <c r="J261" s="82">
        <f>MAX(H261-I261,0)</f>
        <v>0</v>
      </c>
      <c r="K261" s="118" t="str">
        <f t="shared" si="9"/>
        <v>00001139390001630111</v>
      </c>
      <c r="L261" s="83" t="str">
        <f>C261&amp;D261&amp;E261&amp;F261&amp;G261</f>
        <v>00001139390001630111</v>
      </c>
    </row>
    <row r="262" spans="1:12" s="84" customFormat="1" ht="33.75">
      <c r="A262" s="79" t="s">
        <v>1242</v>
      </c>
      <c r="B262" s="78" t="s">
        <v>968</v>
      </c>
      <c r="C262" s="121" t="s">
        <v>1027</v>
      </c>
      <c r="D262" s="125" t="s">
        <v>1184</v>
      </c>
      <c r="E262" s="155" t="s">
        <v>1239</v>
      </c>
      <c r="F262" s="154"/>
      <c r="G262" s="122" t="s">
        <v>1243</v>
      </c>
      <c r="H262" s="80">
        <v>413983.24</v>
      </c>
      <c r="I262" s="81">
        <v>413983.24</v>
      </c>
      <c r="J262" s="82">
        <f>MAX(H262-I262,0)</f>
        <v>0</v>
      </c>
      <c r="K262" s="118" t="str">
        <f t="shared" si="9"/>
        <v>00001139390001630119</v>
      </c>
      <c r="L262" s="83" t="str">
        <f>C262&amp;D262&amp;E262&amp;F262&amp;G262</f>
        <v>00001139390001630119</v>
      </c>
    </row>
    <row r="263" spans="1:12" s="84" customFormat="1" ht="22.5">
      <c r="A263" s="79" t="s">
        <v>1129</v>
      </c>
      <c r="B263" s="78" t="s">
        <v>968</v>
      </c>
      <c r="C263" s="121" t="s">
        <v>1027</v>
      </c>
      <c r="D263" s="125" t="s">
        <v>1184</v>
      </c>
      <c r="E263" s="155" t="s">
        <v>1239</v>
      </c>
      <c r="F263" s="154"/>
      <c r="G263" s="122" t="s">
        <v>1130</v>
      </c>
      <c r="H263" s="80">
        <v>64561.86</v>
      </c>
      <c r="I263" s="81">
        <v>64561.86</v>
      </c>
      <c r="J263" s="82">
        <f>MAX(H263-I263,0)</f>
        <v>0</v>
      </c>
      <c r="K263" s="118" t="str">
        <f t="shared" si="9"/>
        <v>00001139390001630244</v>
      </c>
      <c r="L263" s="83" t="str">
        <f>C263&amp;D263&amp;E263&amp;F263&amp;G263</f>
        <v>00001139390001630244</v>
      </c>
    </row>
    <row r="264" spans="1:12" s="84" customFormat="1" ht="12.75">
      <c r="A264" s="79" t="s">
        <v>1244</v>
      </c>
      <c r="B264" s="78" t="s">
        <v>968</v>
      </c>
      <c r="C264" s="121" t="s">
        <v>1027</v>
      </c>
      <c r="D264" s="125" t="s">
        <v>1184</v>
      </c>
      <c r="E264" s="155" t="s">
        <v>1239</v>
      </c>
      <c r="F264" s="154"/>
      <c r="G264" s="122" t="s">
        <v>1245</v>
      </c>
      <c r="H264" s="80">
        <v>5150</v>
      </c>
      <c r="I264" s="81">
        <v>5150</v>
      </c>
      <c r="J264" s="82">
        <f>MAX(H264-I264,0)</f>
        <v>0</v>
      </c>
      <c r="K264" s="118" t="str">
        <f t="shared" si="9"/>
        <v>00001139390001630852</v>
      </c>
      <c r="L264" s="83" t="str">
        <f>C264&amp;D264&amp;E264&amp;F264&amp;G264</f>
        <v>00001139390001630852</v>
      </c>
    </row>
    <row r="265" spans="1:12" s="84" customFormat="1" ht="12.75">
      <c r="A265" s="79" t="s">
        <v>1145</v>
      </c>
      <c r="B265" s="78" t="s">
        <v>968</v>
      </c>
      <c r="C265" s="121" t="s">
        <v>1027</v>
      </c>
      <c r="D265" s="125" t="s">
        <v>1184</v>
      </c>
      <c r="E265" s="155" t="s">
        <v>1239</v>
      </c>
      <c r="F265" s="154"/>
      <c r="G265" s="122" t="s">
        <v>1146</v>
      </c>
      <c r="H265" s="80">
        <v>21144.77</v>
      </c>
      <c r="I265" s="81">
        <v>21144.77</v>
      </c>
      <c r="J265" s="82">
        <f>MAX(H265-I265,0)</f>
        <v>0</v>
      </c>
      <c r="K265" s="118" t="str">
        <f t="shared" si="9"/>
        <v>00001139390001630853</v>
      </c>
      <c r="L265" s="83" t="str">
        <f>C265&amp;D265&amp;E265&amp;F265&amp;G265</f>
        <v>00001139390001630853</v>
      </c>
    </row>
    <row r="266" spans="1:12" ht="12.75">
      <c r="A266" s="99" t="s">
        <v>1246</v>
      </c>
      <c r="B266" s="100" t="s">
        <v>968</v>
      </c>
      <c r="C266" s="101" t="s">
        <v>1027</v>
      </c>
      <c r="D266" s="124" t="s">
        <v>1184</v>
      </c>
      <c r="E266" s="161" t="s">
        <v>1248</v>
      </c>
      <c r="F266" s="163"/>
      <c r="G266" s="129" t="s">
        <v>1027</v>
      </c>
      <c r="H266" s="96">
        <v>223052.09</v>
      </c>
      <c r="I266" s="102">
        <v>33221.76</v>
      </c>
      <c r="J266" s="103">
        <v>189830.33</v>
      </c>
      <c r="K266" s="118" t="str">
        <f t="shared" si="9"/>
        <v>00001139390099990000</v>
      </c>
      <c r="L266" s="106" t="s">
        <v>1247</v>
      </c>
    </row>
    <row r="267" spans="1:12" s="84" customFormat="1" ht="22.5">
      <c r="A267" s="79" t="s">
        <v>1249</v>
      </c>
      <c r="B267" s="78" t="s">
        <v>968</v>
      </c>
      <c r="C267" s="121" t="s">
        <v>1027</v>
      </c>
      <c r="D267" s="125" t="s">
        <v>1184</v>
      </c>
      <c r="E267" s="155" t="s">
        <v>1248</v>
      </c>
      <c r="F267" s="154"/>
      <c r="G267" s="122" t="s">
        <v>1250</v>
      </c>
      <c r="H267" s="80">
        <v>223052.09</v>
      </c>
      <c r="I267" s="81">
        <v>33221.76</v>
      </c>
      <c r="J267" s="82">
        <f>MAX(H267-I267,0)</f>
        <v>189830.33</v>
      </c>
      <c r="K267" s="118" t="str">
        <f t="shared" si="9"/>
        <v>00001139390099990831</v>
      </c>
      <c r="L267" s="83" t="str">
        <f>C267&amp;D267&amp;E267&amp;F267&amp;G267</f>
        <v>00001139390099990831</v>
      </c>
    </row>
    <row r="268" spans="1:12" ht="33.75">
      <c r="A268" s="99" t="s">
        <v>1101</v>
      </c>
      <c r="B268" s="100" t="s">
        <v>968</v>
      </c>
      <c r="C268" s="101" t="s">
        <v>1027</v>
      </c>
      <c r="D268" s="124" t="s">
        <v>1184</v>
      </c>
      <c r="E268" s="161" t="s">
        <v>1103</v>
      </c>
      <c r="F268" s="163"/>
      <c r="G268" s="129" t="s">
        <v>1027</v>
      </c>
      <c r="H268" s="96">
        <v>2304010</v>
      </c>
      <c r="I268" s="102">
        <v>2031483.95</v>
      </c>
      <c r="J268" s="103">
        <v>272526.05</v>
      </c>
      <c r="K268" s="118" t="str">
        <f t="shared" si="9"/>
        <v>00001139500000000000</v>
      </c>
      <c r="L268" s="106" t="s">
        <v>1251</v>
      </c>
    </row>
    <row r="269" spans="1:12" ht="22.5">
      <c r="A269" s="99" t="s">
        <v>1140</v>
      </c>
      <c r="B269" s="100" t="s">
        <v>968</v>
      </c>
      <c r="C269" s="101" t="s">
        <v>1027</v>
      </c>
      <c r="D269" s="124" t="s">
        <v>1184</v>
      </c>
      <c r="E269" s="161" t="s">
        <v>1142</v>
      </c>
      <c r="F269" s="163"/>
      <c r="G269" s="129" t="s">
        <v>1027</v>
      </c>
      <c r="H269" s="96">
        <v>2304010</v>
      </c>
      <c r="I269" s="102">
        <v>2031483.95</v>
      </c>
      <c r="J269" s="103">
        <v>272526.05</v>
      </c>
      <c r="K269" s="118" t="str">
        <f t="shared" si="9"/>
        <v>00001139500001000000</v>
      </c>
      <c r="L269" s="106" t="s">
        <v>1252</v>
      </c>
    </row>
    <row r="270" spans="1:12" s="84" customFormat="1" ht="22.5">
      <c r="A270" s="79" t="s">
        <v>1107</v>
      </c>
      <c r="B270" s="78" t="s">
        <v>968</v>
      </c>
      <c r="C270" s="121" t="s">
        <v>1027</v>
      </c>
      <c r="D270" s="125" t="s">
        <v>1184</v>
      </c>
      <c r="E270" s="155" t="s">
        <v>1142</v>
      </c>
      <c r="F270" s="154"/>
      <c r="G270" s="122" t="s">
        <v>1108</v>
      </c>
      <c r="H270" s="80">
        <v>813562.22</v>
      </c>
      <c r="I270" s="81">
        <v>726695.06</v>
      </c>
      <c r="J270" s="82">
        <f aca="true" t="shared" si="10" ref="J270:J276">MAX(H270-I270,0)</f>
        <v>86867.16</v>
      </c>
      <c r="K270" s="118" t="str">
        <f t="shared" si="9"/>
        <v>00001139500001000121</v>
      </c>
      <c r="L270" s="83" t="str">
        <f aca="true" t="shared" si="11" ref="L270:L276">C270&amp;D270&amp;E270&amp;F270&amp;G270</f>
        <v>00001139500001000121</v>
      </c>
    </row>
    <row r="271" spans="1:12" s="84" customFormat="1" ht="33.75">
      <c r="A271" s="79" t="s">
        <v>1109</v>
      </c>
      <c r="B271" s="78" t="s">
        <v>968</v>
      </c>
      <c r="C271" s="121" t="s">
        <v>1027</v>
      </c>
      <c r="D271" s="125" t="s">
        <v>1184</v>
      </c>
      <c r="E271" s="155" t="s">
        <v>1142</v>
      </c>
      <c r="F271" s="154"/>
      <c r="G271" s="122" t="s">
        <v>1110</v>
      </c>
      <c r="H271" s="80">
        <v>85000</v>
      </c>
      <c r="I271" s="81">
        <v>82000</v>
      </c>
      <c r="J271" s="82">
        <f t="shared" si="10"/>
        <v>3000</v>
      </c>
      <c r="K271" s="118" t="str">
        <f t="shared" si="9"/>
        <v>00001139500001000122</v>
      </c>
      <c r="L271" s="83" t="str">
        <f t="shared" si="11"/>
        <v>00001139500001000122</v>
      </c>
    </row>
    <row r="272" spans="1:12" s="84" customFormat="1" ht="33.75">
      <c r="A272" s="79" t="s">
        <v>1111</v>
      </c>
      <c r="B272" s="78" t="s">
        <v>968</v>
      </c>
      <c r="C272" s="121" t="s">
        <v>1027</v>
      </c>
      <c r="D272" s="125" t="s">
        <v>1184</v>
      </c>
      <c r="E272" s="155" t="s">
        <v>1142</v>
      </c>
      <c r="F272" s="154"/>
      <c r="G272" s="122" t="s">
        <v>1112</v>
      </c>
      <c r="H272" s="80">
        <v>1224890</v>
      </c>
      <c r="I272" s="81">
        <v>1125390.97</v>
      </c>
      <c r="J272" s="82">
        <f t="shared" si="10"/>
        <v>99499.03</v>
      </c>
      <c r="K272" s="118" t="str">
        <f t="shared" si="9"/>
        <v>00001139500001000129</v>
      </c>
      <c r="L272" s="83" t="str">
        <f t="shared" si="11"/>
        <v>00001139500001000129</v>
      </c>
    </row>
    <row r="273" spans="1:12" s="84" customFormat="1" ht="22.5">
      <c r="A273" s="79" t="s">
        <v>1129</v>
      </c>
      <c r="B273" s="78" t="s">
        <v>968</v>
      </c>
      <c r="C273" s="121" t="s">
        <v>1027</v>
      </c>
      <c r="D273" s="125" t="s">
        <v>1184</v>
      </c>
      <c r="E273" s="155" t="s">
        <v>1142</v>
      </c>
      <c r="F273" s="154"/>
      <c r="G273" s="122" t="s">
        <v>1130</v>
      </c>
      <c r="H273" s="80">
        <v>35000</v>
      </c>
      <c r="I273" s="81">
        <v>3629.8</v>
      </c>
      <c r="J273" s="82">
        <f t="shared" si="10"/>
        <v>31370.2</v>
      </c>
      <c r="K273" s="118" t="str">
        <f t="shared" si="9"/>
        <v>00001139500001000244</v>
      </c>
      <c r="L273" s="83" t="str">
        <f t="shared" si="11"/>
        <v>00001139500001000244</v>
      </c>
    </row>
    <row r="274" spans="1:12" s="84" customFormat="1" ht="22.5">
      <c r="A274" s="79" t="s">
        <v>1253</v>
      </c>
      <c r="B274" s="78" t="s">
        <v>968</v>
      </c>
      <c r="C274" s="121" t="s">
        <v>1027</v>
      </c>
      <c r="D274" s="125" t="s">
        <v>1184</v>
      </c>
      <c r="E274" s="155" t="s">
        <v>1142</v>
      </c>
      <c r="F274" s="154"/>
      <c r="G274" s="122" t="s">
        <v>1254</v>
      </c>
      <c r="H274" s="80">
        <v>134397.78</v>
      </c>
      <c r="I274" s="81">
        <v>87562.19</v>
      </c>
      <c r="J274" s="82">
        <f t="shared" si="10"/>
        <v>46835.59</v>
      </c>
      <c r="K274" s="118" t="str">
        <f t="shared" si="9"/>
        <v>00001139500001000321</v>
      </c>
      <c r="L274" s="83" t="str">
        <f t="shared" si="11"/>
        <v>00001139500001000321</v>
      </c>
    </row>
    <row r="275" spans="1:12" s="84" customFormat="1" ht="12.75">
      <c r="A275" s="79" t="s">
        <v>1244</v>
      </c>
      <c r="B275" s="78" t="s">
        <v>968</v>
      </c>
      <c r="C275" s="121" t="s">
        <v>1027</v>
      </c>
      <c r="D275" s="125" t="s">
        <v>1184</v>
      </c>
      <c r="E275" s="155" t="s">
        <v>1142</v>
      </c>
      <c r="F275" s="154"/>
      <c r="G275" s="122" t="s">
        <v>1245</v>
      </c>
      <c r="H275" s="80">
        <v>6000</v>
      </c>
      <c r="I275" s="81">
        <v>4046</v>
      </c>
      <c r="J275" s="82">
        <f t="shared" si="10"/>
        <v>1954</v>
      </c>
      <c r="K275" s="118" t="str">
        <f t="shared" si="9"/>
        <v>00001139500001000852</v>
      </c>
      <c r="L275" s="83" t="str">
        <f t="shared" si="11"/>
        <v>00001139500001000852</v>
      </c>
    </row>
    <row r="276" spans="1:12" s="84" customFormat="1" ht="12.75">
      <c r="A276" s="79" t="s">
        <v>1145</v>
      </c>
      <c r="B276" s="78" t="s">
        <v>968</v>
      </c>
      <c r="C276" s="121" t="s">
        <v>1027</v>
      </c>
      <c r="D276" s="125" t="s">
        <v>1184</v>
      </c>
      <c r="E276" s="155" t="s">
        <v>1142</v>
      </c>
      <c r="F276" s="154"/>
      <c r="G276" s="122" t="s">
        <v>1146</v>
      </c>
      <c r="H276" s="80">
        <v>5160</v>
      </c>
      <c r="I276" s="81">
        <v>2159.93</v>
      </c>
      <c r="J276" s="82">
        <f t="shared" si="10"/>
        <v>3000.07</v>
      </c>
      <c r="K276" s="118" t="str">
        <f t="shared" si="9"/>
        <v>00001139500001000853</v>
      </c>
      <c r="L276" s="83" t="str">
        <f t="shared" si="11"/>
        <v>00001139500001000853</v>
      </c>
    </row>
    <row r="277" spans="1:12" ht="12.75">
      <c r="A277" s="99" t="s">
        <v>1255</v>
      </c>
      <c r="B277" s="100" t="s">
        <v>968</v>
      </c>
      <c r="C277" s="101" t="s">
        <v>1027</v>
      </c>
      <c r="D277" s="124" t="s">
        <v>1257</v>
      </c>
      <c r="E277" s="161" t="s">
        <v>1096</v>
      </c>
      <c r="F277" s="163"/>
      <c r="G277" s="129" t="s">
        <v>1027</v>
      </c>
      <c r="H277" s="96">
        <v>943600</v>
      </c>
      <c r="I277" s="102">
        <v>709000</v>
      </c>
      <c r="J277" s="103">
        <v>234600</v>
      </c>
      <c r="K277" s="118" t="str">
        <f t="shared" si="9"/>
        <v>00002000000000000000</v>
      </c>
      <c r="L277" s="106" t="s">
        <v>1256</v>
      </c>
    </row>
    <row r="278" spans="1:12" ht="12.75">
      <c r="A278" s="99" t="s">
        <v>1258</v>
      </c>
      <c r="B278" s="100" t="s">
        <v>968</v>
      </c>
      <c r="C278" s="101" t="s">
        <v>1027</v>
      </c>
      <c r="D278" s="124" t="s">
        <v>1260</v>
      </c>
      <c r="E278" s="161" t="s">
        <v>1096</v>
      </c>
      <c r="F278" s="163"/>
      <c r="G278" s="129" t="s">
        <v>1027</v>
      </c>
      <c r="H278" s="96">
        <v>943600</v>
      </c>
      <c r="I278" s="102">
        <v>709000</v>
      </c>
      <c r="J278" s="103">
        <v>234600</v>
      </c>
      <c r="K278" s="118" t="str">
        <f t="shared" si="9"/>
        <v>00002030000000000000</v>
      </c>
      <c r="L278" s="106" t="s">
        <v>1259</v>
      </c>
    </row>
    <row r="279" spans="1:12" ht="22.5">
      <c r="A279" s="99" t="s">
        <v>1131</v>
      </c>
      <c r="B279" s="100" t="s">
        <v>968</v>
      </c>
      <c r="C279" s="101" t="s">
        <v>1027</v>
      </c>
      <c r="D279" s="124" t="s">
        <v>1260</v>
      </c>
      <c r="E279" s="161" t="s">
        <v>1133</v>
      </c>
      <c r="F279" s="163"/>
      <c r="G279" s="129" t="s">
        <v>1027</v>
      </c>
      <c r="H279" s="96">
        <v>943600</v>
      </c>
      <c r="I279" s="102">
        <v>709000</v>
      </c>
      <c r="J279" s="103">
        <v>234600</v>
      </c>
      <c r="K279" s="118" t="str">
        <f t="shared" si="9"/>
        <v>00002039300000000000</v>
      </c>
      <c r="L279" s="106" t="s">
        <v>1261</v>
      </c>
    </row>
    <row r="280" spans="1:12" ht="33.75">
      <c r="A280" s="99" t="s">
        <v>1262</v>
      </c>
      <c r="B280" s="100" t="s">
        <v>968</v>
      </c>
      <c r="C280" s="101" t="s">
        <v>1027</v>
      </c>
      <c r="D280" s="124" t="s">
        <v>1260</v>
      </c>
      <c r="E280" s="161" t="s">
        <v>1264</v>
      </c>
      <c r="F280" s="163"/>
      <c r="G280" s="129" t="s">
        <v>1027</v>
      </c>
      <c r="H280" s="96">
        <v>943600</v>
      </c>
      <c r="I280" s="102">
        <v>709000</v>
      </c>
      <c r="J280" s="103">
        <v>234600</v>
      </c>
      <c r="K280" s="118" t="str">
        <f aca="true" t="shared" si="12" ref="K280:K317">C280&amp;D280&amp;E280&amp;F280&amp;G280</f>
        <v>00002039300051180000</v>
      </c>
      <c r="L280" s="106" t="s">
        <v>1263</v>
      </c>
    </row>
    <row r="281" spans="1:12" s="84" customFormat="1" ht="12.75">
      <c r="A281" s="79" t="s">
        <v>1137</v>
      </c>
      <c r="B281" s="78" t="s">
        <v>968</v>
      </c>
      <c r="C281" s="121" t="s">
        <v>1027</v>
      </c>
      <c r="D281" s="125" t="s">
        <v>1260</v>
      </c>
      <c r="E281" s="155" t="s">
        <v>1264</v>
      </c>
      <c r="F281" s="154"/>
      <c r="G281" s="122" t="s">
        <v>1138</v>
      </c>
      <c r="H281" s="80">
        <v>943600</v>
      </c>
      <c r="I281" s="81">
        <v>709000</v>
      </c>
      <c r="J281" s="82">
        <f>MAX(H281-I281,0)</f>
        <v>234600</v>
      </c>
      <c r="K281" s="118" t="str">
        <f t="shared" si="12"/>
        <v>00002039300051180530</v>
      </c>
      <c r="L281" s="83" t="str">
        <f>C281&amp;D281&amp;E281&amp;F281&amp;G281</f>
        <v>00002039300051180530</v>
      </c>
    </row>
    <row r="282" spans="1:12" ht="22.5">
      <c r="A282" s="99" t="s">
        <v>1265</v>
      </c>
      <c r="B282" s="100" t="s">
        <v>968</v>
      </c>
      <c r="C282" s="101" t="s">
        <v>1027</v>
      </c>
      <c r="D282" s="124" t="s">
        <v>1267</v>
      </c>
      <c r="E282" s="161" t="s">
        <v>1096</v>
      </c>
      <c r="F282" s="163"/>
      <c r="G282" s="129" t="s">
        <v>1027</v>
      </c>
      <c r="H282" s="96">
        <v>9237998.23</v>
      </c>
      <c r="I282" s="102">
        <v>5095416.72</v>
      </c>
      <c r="J282" s="103">
        <v>4142581.51</v>
      </c>
      <c r="K282" s="118" t="str">
        <f t="shared" si="12"/>
        <v>00003000000000000000</v>
      </c>
      <c r="L282" s="106" t="s">
        <v>1266</v>
      </c>
    </row>
    <row r="283" spans="1:12" ht="33.75">
      <c r="A283" s="99" t="s">
        <v>1268</v>
      </c>
      <c r="B283" s="100" t="s">
        <v>968</v>
      </c>
      <c r="C283" s="101" t="s">
        <v>1027</v>
      </c>
      <c r="D283" s="124" t="s">
        <v>1270</v>
      </c>
      <c r="E283" s="161" t="s">
        <v>1096</v>
      </c>
      <c r="F283" s="163"/>
      <c r="G283" s="129" t="s">
        <v>1027</v>
      </c>
      <c r="H283" s="96">
        <v>9237998.23</v>
      </c>
      <c r="I283" s="102">
        <v>5095416.72</v>
      </c>
      <c r="J283" s="103">
        <v>4142581.51</v>
      </c>
      <c r="K283" s="118" t="str">
        <f t="shared" si="12"/>
        <v>00003090000000000000</v>
      </c>
      <c r="L283" s="106" t="s">
        <v>1269</v>
      </c>
    </row>
    <row r="284" spans="1:12" ht="33.75">
      <c r="A284" s="99" t="s">
        <v>1271</v>
      </c>
      <c r="B284" s="100" t="s">
        <v>968</v>
      </c>
      <c r="C284" s="101" t="s">
        <v>1027</v>
      </c>
      <c r="D284" s="124" t="s">
        <v>1270</v>
      </c>
      <c r="E284" s="161" t="s">
        <v>1273</v>
      </c>
      <c r="F284" s="163"/>
      <c r="G284" s="129" t="s">
        <v>1027</v>
      </c>
      <c r="H284" s="96">
        <v>100000</v>
      </c>
      <c r="I284" s="102">
        <v>43114.2</v>
      </c>
      <c r="J284" s="103">
        <v>56885.8</v>
      </c>
      <c r="K284" s="118" t="str">
        <f t="shared" si="12"/>
        <v>00003091200000000000</v>
      </c>
      <c r="L284" s="106" t="s">
        <v>1272</v>
      </c>
    </row>
    <row r="285" spans="1:12" ht="22.5">
      <c r="A285" s="99" t="s">
        <v>1274</v>
      </c>
      <c r="B285" s="100" t="s">
        <v>968</v>
      </c>
      <c r="C285" s="101" t="s">
        <v>1027</v>
      </c>
      <c r="D285" s="124" t="s">
        <v>1270</v>
      </c>
      <c r="E285" s="161" t="s">
        <v>1276</v>
      </c>
      <c r="F285" s="163"/>
      <c r="G285" s="129" t="s">
        <v>1027</v>
      </c>
      <c r="H285" s="96">
        <v>17000</v>
      </c>
      <c r="I285" s="102">
        <v>0</v>
      </c>
      <c r="J285" s="103">
        <v>17000</v>
      </c>
      <c r="K285" s="118" t="str">
        <f t="shared" si="12"/>
        <v>00003091200021210000</v>
      </c>
      <c r="L285" s="106" t="s">
        <v>1275</v>
      </c>
    </row>
    <row r="286" spans="1:12" s="84" customFormat="1" ht="22.5">
      <c r="A286" s="79" t="s">
        <v>1129</v>
      </c>
      <c r="B286" s="78" t="s">
        <v>968</v>
      </c>
      <c r="C286" s="121" t="s">
        <v>1027</v>
      </c>
      <c r="D286" s="125" t="s">
        <v>1270</v>
      </c>
      <c r="E286" s="155" t="s">
        <v>1276</v>
      </c>
      <c r="F286" s="154"/>
      <c r="G286" s="122" t="s">
        <v>1130</v>
      </c>
      <c r="H286" s="80">
        <v>17000</v>
      </c>
      <c r="I286" s="81">
        <v>0</v>
      </c>
      <c r="J286" s="82">
        <f>MAX(H286-I286,0)</f>
        <v>17000</v>
      </c>
      <c r="K286" s="118" t="str">
        <f t="shared" si="12"/>
        <v>00003091200021210244</v>
      </c>
      <c r="L286" s="83" t="str">
        <f>C286&amp;D286&amp;E286&amp;F286&amp;G286</f>
        <v>00003091200021210244</v>
      </c>
    </row>
    <row r="287" spans="1:12" ht="33.75">
      <c r="A287" s="99" t="s">
        <v>1277</v>
      </c>
      <c r="B287" s="100" t="s">
        <v>968</v>
      </c>
      <c r="C287" s="101" t="s">
        <v>1027</v>
      </c>
      <c r="D287" s="124" t="s">
        <v>1270</v>
      </c>
      <c r="E287" s="161" t="s">
        <v>1279</v>
      </c>
      <c r="F287" s="163"/>
      <c r="G287" s="129" t="s">
        <v>1027</v>
      </c>
      <c r="H287" s="96">
        <v>83000</v>
      </c>
      <c r="I287" s="102">
        <v>43114.2</v>
      </c>
      <c r="J287" s="103">
        <v>39885.8</v>
      </c>
      <c r="K287" s="118" t="str">
        <f t="shared" si="12"/>
        <v>00003091200021230000</v>
      </c>
      <c r="L287" s="106" t="s">
        <v>1278</v>
      </c>
    </row>
    <row r="288" spans="1:12" s="84" customFormat="1" ht="22.5">
      <c r="A288" s="79" t="s">
        <v>1129</v>
      </c>
      <c r="B288" s="78" t="s">
        <v>968</v>
      </c>
      <c r="C288" s="121" t="s">
        <v>1027</v>
      </c>
      <c r="D288" s="125" t="s">
        <v>1270</v>
      </c>
      <c r="E288" s="155" t="s">
        <v>1279</v>
      </c>
      <c r="F288" s="154"/>
      <c r="G288" s="122" t="s">
        <v>1130</v>
      </c>
      <c r="H288" s="80">
        <v>83000</v>
      </c>
      <c r="I288" s="81">
        <v>43114.2</v>
      </c>
      <c r="J288" s="82">
        <f>MAX(H288-I288,0)</f>
        <v>39885.8</v>
      </c>
      <c r="K288" s="118" t="str">
        <f t="shared" si="12"/>
        <v>00003091200021230244</v>
      </c>
      <c r="L288" s="83" t="str">
        <f>C288&amp;D288&amp;E288&amp;F288&amp;G288</f>
        <v>00003091200021230244</v>
      </c>
    </row>
    <row r="289" spans="1:12" ht="33.75">
      <c r="A289" s="99" t="s">
        <v>1280</v>
      </c>
      <c r="B289" s="100" t="s">
        <v>968</v>
      </c>
      <c r="C289" s="101" t="s">
        <v>1027</v>
      </c>
      <c r="D289" s="124" t="s">
        <v>1270</v>
      </c>
      <c r="E289" s="161" t="s">
        <v>1282</v>
      </c>
      <c r="F289" s="163"/>
      <c r="G289" s="129" t="s">
        <v>1027</v>
      </c>
      <c r="H289" s="96">
        <v>1210000</v>
      </c>
      <c r="I289" s="102">
        <v>255724.58</v>
      </c>
      <c r="J289" s="103">
        <v>954275.42</v>
      </c>
      <c r="K289" s="118" t="str">
        <f t="shared" si="12"/>
        <v>00003092000000000000</v>
      </c>
      <c r="L289" s="106" t="s">
        <v>1281</v>
      </c>
    </row>
    <row r="290" spans="1:12" ht="22.5">
      <c r="A290" s="99" t="s">
        <v>1283</v>
      </c>
      <c r="B290" s="100" t="s">
        <v>968</v>
      </c>
      <c r="C290" s="101" t="s">
        <v>1027</v>
      </c>
      <c r="D290" s="124" t="s">
        <v>1270</v>
      </c>
      <c r="E290" s="161" t="s">
        <v>146</v>
      </c>
      <c r="F290" s="163"/>
      <c r="G290" s="129" t="s">
        <v>1027</v>
      </c>
      <c r="H290" s="96">
        <v>1210000</v>
      </c>
      <c r="I290" s="102">
        <v>255724.58</v>
      </c>
      <c r="J290" s="103">
        <v>954275.42</v>
      </c>
      <c r="K290" s="118" t="str">
        <f t="shared" si="12"/>
        <v>00003092000029310000</v>
      </c>
      <c r="L290" s="106" t="s">
        <v>145</v>
      </c>
    </row>
    <row r="291" spans="1:12" s="84" customFormat="1" ht="22.5">
      <c r="A291" s="79" t="s">
        <v>1129</v>
      </c>
      <c r="B291" s="78" t="s">
        <v>968</v>
      </c>
      <c r="C291" s="121" t="s">
        <v>1027</v>
      </c>
      <c r="D291" s="125" t="s">
        <v>1270</v>
      </c>
      <c r="E291" s="155" t="s">
        <v>146</v>
      </c>
      <c r="F291" s="154"/>
      <c r="G291" s="122" t="s">
        <v>1130</v>
      </c>
      <c r="H291" s="80">
        <v>1200000</v>
      </c>
      <c r="I291" s="81">
        <v>255724.58</v>
      </c>
      <c r="J291" s="82">
        <f>MAX(H291-I291,0)</f>
        <v>944275.42</v>
      </c>
      <c r="K291" s="118" t="str">
        <f t="shared" si="12"/>
        <v>00003092000029310244</v>
      </c>
      <c r="L291" s="83" t="str">
        <f>C291&amp;D291&amp;E291&amp;F291&amp;G291</f>
        <v>00003092000029310244</v>
      </c>
    </row>
    <row r="292" spans="1:12" s="84" customFormat="1" ht="22.5">
      <c r="A292" s="79" t="s">
        <v>1143</v>
      </c>
      <c r="B292" s="78" t="s">
        <v>968</v>
      </c>
      <c r="C292" s="121" t="s">
        <v>1027</v>
      </c>
      <c r="D292" s="125" t="s">
        <v>1270</v>
      </c>
      <c r="E292" s="155" t="s">
        <v>146</v>
      </c>
      <c r="F292" s="154"/>
      <c r="G292" s="122" t="s">
        <v>1144</v>
      </c>
      <c r="H292" s="80">
        <v>10000</v>
      </c>
      <c r="I292" s="81">
        <v>0</v>
      </c>
      <c r="J292" s="82">
        <f>MAX(H292-I292,0)</f>
        <v>10000</v>
      </c>
      <c r="K292" s="118" t="str">
        <f t="shared" si="12"/>
        <v>00003092000029310851</v>
      </c>
      <c r="L292" s="83" t="str">
        <f>C292&amp;D292&amp;E292&amp;F292&amp;G292</f>
        <v>00003092000029310851</v>
      </c>
    </row>
    <row r="293" spans="1:12" ht="22.5">
      <c r="A293" s="99" t="s">
        <v>1131</v>
      </c>
      <c r="B293" s="100" t="s">
        <v>968</v>
      </c>
      <c r="C293" s="101" t="s">
        <v>1027</v>
      </c>
      <c r="D293" s="124" t="s">
        <v>1270</v>
      </c>
      <c r="E293" s="161" t="s">
        <v>1133</v>
      </c>
      <c r="F293" s="163"/>
      <c r="G293" s="129" t="s">
        <v>1027</v>
      </c>
      <c r="H293" s="96">
        <v>7927998.23</v>
      </c>
      <c r="I293" s="102">
        <v>4796577.94</v>
      </c>
      <c r="J293" s="103">
        <v>3131420.29</v>
      </c>
      <c r="K293" s="118" t="str">
        <f t="shared" si="12"/>
        <v>00003099300000000000</v>
      </c>
      <c r="L293" s="106" t="s">
        <v>147</v>
      </c>
    </row>
    <row r="294" spans="1:12" ht="33.75">
      <c r="A294" s="99" t="s">
        <v>148</v>
      </c>
      <c r="B294" s="100" t="s">
        <v>968</v>
      </c>
      <c r="C294" s="101" t="s">
        <v>1027</v>
      </c>
      <c r="D294" s="124" t="s">
        <v>1270</v>
      </c>
      <c r="E294" s="161" t="s">
        <v>150</v>
      </c>
      <c r="F294" s="163"/>
      <c r="G294" s="129" t="s">
        <v>1027</v>
      </c>
      <c r="H294" s="96">
        <v>58600</v>
      </c>
      <c r="I294" s="102">
        <v>48099.76</v>
      </c>
      <c r="J294" s="103">
        <v>10500.24</v>
      </c>
      <c r="K294" s="118" t="str">
        <f t="shared" si="12"/>
        <v>00003099300072300000</v>
      </c>
      <c r="L294" s="106" t="s">
        <v>149</v>
      </c>
    </row>
    <row r="295" spans="1:12" s="84" customFormat="1" ht="22.5">
      <c r="A295" s="79" t="s">
        <v>1129</v>
      </c>
      <c r="B295" s="78" t="s">
        <v>968</v>
      </c>
      <c r="C295" s="121" t="s">
        <v>1027</v>
      </c>
      <c r="D295" s="125" t="s">
        <v>1270</v>
      </c>
      <c r="E295" s="155" t="s">
        <v>150</v>
      </c>
      <c r="F295" s="154"/>
      <c r="G295" s="122" t="s">
        <v>1130</v>
      </c>
      <c r="H295" s="80">
        <v>58600</v>
      </c>
      <c r="I295" s="81">
        <v>48099.76</v>
      </c>
      <c r="J295" s="82">
        <f>MAX(H295-I295,0)</f>
        <v>10500.24</v>
      </c>
      <c r="K295" s="118" t="str">
        <f t="shared" si="12"/>
        <v>00003099300072300244</v>
      </c>
      <c r="L295" s="83" t="str">
        <f>C295&amp;D295&amp;E295&amp;F295&amp;G295</f>
        <v>00003099300072300244</v>
      </c>
    </row>
    <row r="296" spans="1:12" ht="33.75">
      <c r="A296" s="99" t="s">
        <v>148</v>
      </c>
      <c r="B296" s="100" t="s">
        <v>968</v>
      </c>
      <c r="C296" s="101" t="s">
        <v>1027</v>
      </c>
      <c r="D296" s="124" t="s">
        <v>1270</v>
      </c>
      <c r="E296" s="161" t="s">
        <v>152</v>
      </c>
      <c r="F296" s="163"/>
      <c r="G296" s="129" t="s">
        <v>1027</v>
      </c>
      <c r="H296" s="96">
        <v>14875</v>
      </c>
      <c r="I296" s="102">
        <v>12401.87</v>
      </c>
      <c r="J296" s="103">
        <v>2473.13</v>
      </c>
      <c r="K296" s="118" t="str">
        <f t="shared" si="12"/>
        <v>000030993000S2300000</v>
      </c>
      <c r="L296" s="106" t="s">
        <v>151</v>
      </c>
    </row>
    <row r="297" spans="1:12" s="84" customFormat="1" ht="22.5">
      <c r="A297" s="79" t="s">
        <v>1129</v>
      </c>
      <c r="B297" s="78" t="s">
        <v>968</v>
      </c>
      <c r="C297" s="121" t="s">
        <v>1027</v>
      </c>
      <c r="D297" s="125" t="s">
        <v>1270</v>
      </c>
      <c r="E297" s="155" t="s">
        <v>152</v>
      </c>
      <c r="F297" s="154"/>
      <c r="G297" s="122" t="s">
        <v>1130</v>
      </c>
      <c r="H297" s="80">
        <v>14875</v>
      </c>
      <c r="I297" s="81">
        <v>12401.87</v>
      </c>
      <c r="J297" s="82">
        <f>MAX(H297-I297,0)</f>
        <v>2473.13</v>
      </c>
      <c r="K297" s="118" t="str">
        <f t="shared" si="12"/>
        <v>000030993000S2300244</v>
      </c>
      <c r="L297" s="83" t="str">
        <f>C297&amp;D297&amp;E297&amp;F297&amp;G297</f>
        <v>000030993000S2300244</v>
      </c>
    </row>
    <row r="298" spans="1:12" ht="33.75">
      <c r="A298" s="99" t="s">
        <v>153</v>
      </c>
      <c r="B298" s="100" t="s">
        <v>968</v>
      </c>
      <c r="C298" s="101" t="s">
        <v>1027</v>
      </c>
      <c r="D298" s="124" t="s">
        <v>1270</v>
      </c>
      <c r="E298" s="161" t="s">
        <v>155</v>
      </c>
      <c r="F298" s="163"/>
      <c r="G298" s="129" t="s">
        <v>1027</v>
      </c>
      <c r="H298" s="96">
        <v>7854523.23</v>
      </c>
      <c r="I298" s="102">
        <v>4736076.31</v>
      </c>
      <c r="J298" s="103">
        <v>3118446.92</v>
      </c>
      <c r="K298" s="118" t="str">
        <f t="shared" si="12"/>
        <v>00003099390001690000</v>
      </c>
      <c r="L298" s="106" t="s">
        <v>154</v>
      </c>
    </row>
    <row r="299" spans="1:12" s="84" customFormat="1" ht="12.75">
      <c r="A299" s="79" t="s">
        <v>1240</v>
      </c>
      <c r="B299" s="78" t="s">
        <v>968</v>
      </c>
      <c r="C299" s="121" t="s">
        <v>1027</v>
      </c>
      <c r="D299" s="125" t="s">
        <v>1270</v>
      </c>
      <c r="E299" s="155" t="s">
        <v>155</v>
      </c>
      <c r="F299" s="154"/>
      <c r="G299" s="122" t="s">
        <v>1241</v>
      </c>
      <c r="H299" s="80">
        <v>5296498.23</v>
      </c>
      <c r="I299" s="81">
        <v>3564467.53</v>
      </c>
      <c r="J299" s="82">
        <f aca="true" t="shared" si="13" ref="J299:J304">MAX(H299-I299,0)</f>
        <v>1732030.7</v>
      </c>
      <c r="K299" s="118" t="str">
        <f t="shared" si="12"/>
        <v>00003099390001690111</v>
      </c>
      <c r="L299" s="83" t="str">
        <f aca="true" t="shared" si="14" ref="L299:L304">C299&amp;D299&amp;E299&amp;F299&amp;G299</f>
        <v>00003099390001690111</v>
      </c>
    </row>
    <row r="300" spans="1:12" s="84" customFormat="1" ht="33.75">
      <c r="A300" s="79" t="s">
        <v>1242</v>
      </c>
      <c r="B300" s="78" t="s">
        <v>968</v>
      </c>
      <c r="C300" s="121" t="s">
        <v>1027</v>
      </c>
      <c r="D300" s="125" t="s">
        <v>1270</v>
      </c>
      <c r="E300" s="155" t="s">
        <v>155</v>
      </c>
      <c r="F300" s="154"/>
      <c r="G300" s="122" t="s">
        <v>1243</v>
      </c>
      <c r="H300" s="80">
        <v>2057200</v>
      </c>
      <c r="I300" s="81">
        <v>978129.33</v>
      </c>
      <c r="J300" s="82">
        <f t="shared" si="13"/>
        <v>1079070.67</v>
      </c>
      <c r="K300" s="118" t="str">
        <f t="shared" si="12"/>
        <v>00003099390001690119</v>
      </c>
      <c r="L300" s="83" t="str">
        <f t="shared" si="14"/>
        <v>00003099390001690119</v>
      </c>
    </row>
    <row r="301" spans="1:12" s="84" customFormat="1" ht="22.5">
      <c r="A301" s="79" t="s">
        <v>1129</v>
      </c>
      <c r="B301" s="78" t="s">
        <v>968</v>
      </c>
      <c r="C301" s="121" t="s">
        <v>1027</v>
      </c>
      <c r="D301" s="125" t="s">
        <v>1270</v>
      </c>
      <c r="E301" s="155" t="s">
        <v>155</v>
      </c>
      <c r="F301" s="154"/>
      <c r="G301" s="122" t="s">
        <v>1130</v>
      </c>
      <c r="H301" s="80">
        <v>434825</v>
      </c>
      <c r="I301" s="81">
        <v>167537.66</v>
      </c>
      <c r="J301" s="82">
        <f t="shared" si="13"/>
        <v>267287.34</v>
      </c>
      <c r="K301" s="118" t="str">
        <f t="shared" si="12"/>
        <v>00003099390001690244</v>
      </c>
      <c r="L301" s="83" t="str">
        <f t="shared" si="14"/>
        <v>00003099390001690244</v>
      </c>
    </row>
    <row r="302" spans="1:12" s="84" customFormat="1" ht="22.5">
      <c r="A302" s="79" t="s">
        <v>1143</v>
      </c>
      <c r="B302" s="78" t="s">
        <v>968</v>
      </c>
      <c r="C302" s="121" t="s">
        <v>1027</v>
      </c>
      <c r="D302" s="125" t="s">
        <v>1270</v>
      </c>
      <c r="E302" s="155" t="s">
        <v>155</v>
      </c>
      <c r="F302" s="154"/>
      <c r="G302" s="122" t="s">
        <v>1144</v>
      </c>
      <c r="H302" s="80">
        <v>30000</v>
      </c>
      <c r="I302" s="81">
        <v>6335</v>
      </c>
      <c r="J302" s="82">
        <f t="shared" si="13"/>
        <v>23665</v>
      </c>
      <c r="K302" s="118" t="str">
        <f t="shared" si="12"/>
        <v>00003099390001690851</v>
      </c>
      <c r="L302" s="83" t="str">
        <f t="shared" si="14"/>
        <v>00003099390001690851</v>
      </c>
    </row>
    <row r="303" spans="1:12" s="84" customFormat="1" ht="12.75">
      <c r="A303" s="79" t="s">
        <v>1244</v>
      </c>
      <c r="B303" s="78" t="s">
        <v>968</v>
      </c>
      <c r="C303" s="121" t="s">
        <v>1027</v>
      </c>
      <c r="D303" s="125" t="s">
        <v>1270</v>
      </c>
      <c r="E303" s="155" t="s">
        <v>155</v>
      </c>
      <c r="F303" s="154"/>
      <c r="G303" s="122" t="s">
        <v>1245</v>
      </c>
      <c r="H303" s="80">
        <v>6000</v>
      </c>
      <c r="I303" s="81">
        <v>2882.23</v>
      </c>
      <c r="J303" s="82">
        <f t="shared" si="13"/>
        <v>3117.77</v>
      </c>
      <c r="K303" s="118" t="str">
        <f t="shared" si="12"/>
        <v>00003099390001690852</v>
      </c>
      <c r="L303" s="83" t="str">
        <f t="shared" si="14"/>
        <v>00003099390001690852</v>
      </c>
    </row>
    <row r="304" spans="1:12" s="84" customFormat="1" ht="12.75">
      <c r="A304" s="79" t="s">
        <v>1145</v>
      </c>
      <c r="B304" s="78" t="s">
        <v>968</v>
      </c>
      <c r="C304" s="121" t="s">
        <v>1027</v>
      </c>
      <c r="D304" s="125" t="s">
        <v>1270</v>
      </c>
      <c r="E304" s="155" t="s">
        <v>155</v>
      </c>
      <c r="F304" s="154"/>
      <c r="G304" s="122" t="s">
        <v>1146</v>
      </c>
      <c r="H304" s="80">
        <v>30000</v>
      </c>
      <c r="I304" s="81">
        <v>16724.56</v>
      </c>
      <c r="J304" s="82">
        <f t="shared" si="13"/>
        <v>13275.44</v>
      </c>
      <c r="K304" s="118" t="str">
        <f t="shared" si="12"/>
        <v>00003099390001690853</v>
      </c>
      <c r="L304" s="83" t="str">
        <f t="shared" si="14"/>
        <v>00003099390001690853</v>
      </c>
    </row>
    <row r="305" spans="1:12" ht="12.75">
      <c r="A305" s="99" t="s">
        <v>156</v>
      </c>
      <c r="B305" s="100" t="s">
        <v>968</v>
      </c>
      <c r="C305" s="101" t="s">
        <v>1027</v>
      </c>
      <c r="D305" s="124" t="s">
        <v>158</v>
      </c>
      <c r="E305" s="161" t="s">
        <v>1096</v>
      </c>
      <c r="F305" s="163"/>
      <c r="G305" s="129" t="s">
        <v>1027</v>
      </c>
      <c r="H305" s="96">
        <v>19368760</v>
      </c>
      <c r="I305" s="102">
        <v>4877711.27</v>
      </c>
      <c r="J305" s="103">
        <v>14491048.73</v>
      </c>
      <c r="K305" s="118" t="str">
        <f t="shared" si="12"/>
        <v>00004000000000000000</v>
      </c>
      <c r="L305" s="106" t="s">
        <v>157</v>
      </c>
    </row>
    <row r="306" spans="1:12" ht="12.75">
      <c r="A306" s="99" t="s">
        <v>159</v>
      </c>
      <c r="B306" s="100" t="s">
        <v>968</v>
      </c>
      <c r="C306" s="101" t="s">
        <v>1027</v>
      </c>
      <c r="D306" s="124" t="s">
        <v>161</v>
      </c>
      <c r="E306" s="161" t="s">
        <v>1096</v>
      </c>
      <c r="F306" s="163"/>
      <c r="G306" s="129" t="s">
        <v>1027</v>
      </c>
      <c r="H306" s="96">
        <v>762000</v>
      </c>
      <c r="I306" s="102">
        <v>390455</v>
      </c>
      <c r="J306" s="103">
        <v>371545</v>
      </c>
      <c r="K306" s="118" t="str">
        <f t="shared" si="12"/>
        <v>00004050000000000000</v>
      </c>
      <c r="L306" s="106" t="s">
        <v>160</v>
      </c>
    </row>
    <row r="307" spans="1:12" ht="22.5">
      <c r="A307" s="99" t="s">
        <v>162</v>
      </c>
      <c r="B307" s="100" t="s">
        <v>968</v>
      </c>
      <c r="C307" s="101" t="s">
        <v>1027</v>
      </c>
      <c r="D307" s="124" t="s">
        <v>161</v>
      </c>
      <c r="E307" s="161" t="s">
        <v>164</v>
      </c>
      <c r="F307" s="163"/>
      <c r="G307" s="129" t="s">
        <v>1027</v>
      </c>
      <c r="H307" s="96">
        <v>50000</v>
      </c>
      <c r="I307" s="102">
        <v>1655</v>
      </c>
      <c r="J307" s="103">
        <v>48345</v>
      </c>
      <c r="K307" s="118" t="str">
        <f t="shared" si="12"/>
        <v>00004050800000000000</v>
      </c>
      <c r="L307" s="106" t="s">
        <v>163</v>
      </c>
    </row>
    <row r="308" spans="1:12" ht="45">
      <c r="A308" s="99" t="s">
        <v>165</v>
      </c>
      <c r="B308" s="100" t="s">
        <v>968</v>
      </c>
      <c r="C308" s="101" t="s">
        <v>1027</v>
      </c>
      <c r="D308" s="124" t="s">
        <v>161</v>
      </c>
      <c r="E308" s="161" t="s">
        <v>167</v>
      </c>
      <c r="F308" s="163"/>
      <c r="G308" s="129" t="s">
        <v>1027</v>
      </c>
      <c r="H308" s="96">
        <v>50000</v>
      </c>
      <c r="I308" s="102">
        <v>1655</v>
      </c>
      <c r="J308" s="103">
        <v>48345</v>
      </c>
      <c r="K308" s="118" t="str">
        <f t="shared" si="12"/>
        <v>00004050840000000000</v>
      </c>
      <c r="L308" s="106" t="s">
        <v>166</v>
      </c>
    </row>
    <row r="309" spans="1:12" ht="78.75">
      <c r="A309" s="99" t="s">
        <v>168</v>
      </c>
      <c r="B309" s="100" t="s">
        <v>968</v>
      </c>
      <c r="C309" s="101" t="s">
        <v>1027</v>
      </c>
      <c r="D309" s="124" t="s">
        <v>161</v>
      </c>
      <c r="E309" s="161" t="s">
        <v>170</v>
      </c>
      <c r="F309" s="163"/>
      <c r="G309" s="129" t="s">
        <v>1027</v>
      </c>
      <c r="H309" s="96">
        <v>50000</v>
      </c>
      <c r="I309" s="102">
        <v>1655</v>
      </c>
      <c r="J309" s="103">
        <v>48345</v>
      </c>
      <c r="K309" s="118" t="str">
        <f t="shared" si="12"/>
        <v>00004050840020810000</v>
      </c>
      <c r="L309" s="106" t="s">
        <v>169</v>
      </c>
    </row>
    <row r="310" spans="1:12" s="84" customFormat="1" ht="22.5">
      <c r="A310" s="79" t="s">
        <v>1129</v>
      </c>
      <c r="B310" s="78" t="s">
        <v>968</v>
      </c>
      <c r="C310" s="121" t="s">
        <v>1027</v>
      </c>
      <c r="D310" s="125" t="s">
        <v>161</v>
      </c>
      <c r="E310" s="155" t="s">
        <v>170</v>
      </c>
      <c r="F310" s="154"/>
      <c r="G310" s="122" t="s">
        <v>1130</v>
      </c>
      <c r="H310" s="80">
        <v>50000</v>
      </c>
      <c r="I310" s="81">
        <v>1655</v>
      </c>
      <c r="J310" s="82">
        <f>MAX(H310-I310,0)</f>
        <v>48345</v>
      </c>
      <c r="K310" s="118" t="str">
        <f t="shared" si="12"/>
        <v>00004050840020810244</v>
      </c>
      <c r="L310" s="83" t="str">
        <f>C310&amp;D310&amp;E310&amp;F310&amp;G310</f>
        <v>00004050840020810244</v>
      </c>
    </row>
    <row r="311" spans="1:12" ht="22.5">
      <c r="A311" s="99" t="s">
        <v>1131</v>
      </c>
      <c r="B311" s="100" t="s">
        <v>968</v>
      </c>
      <c r="C311" s="101" t="s">
        <v>1027</v>
      </c>
      <c r="D311" s="124" t="s">
        <v>161</v>
      </c>
      <c r="E311" s="161" t="s">
        <v>1133</v>
      </c>
      <c r="F311" s="163"/>
      <c r="G311" s="129" t="s">
        <v>1027</v>
      </c>
      <c r="H311" s="96">
        <v>712000</v>
      </c>
      <c r="I311" s="102">
        <v>388800</v>
      </c>
      <c r="J311" s="103">
        <v>323200</v>
      </c>
      <c r="K311" s="118" t="str">
        <f t="shared" si="12"/>
        <v>00004059300000000000</v>
      </c>
      <c r="L311" s="106" t="s">
        <v>171</v>
      </c>
    </row>
    <row r="312" spans="1:12" ht="135">
      <c r="A312" s="99" t="s">
        <v>172</v>
      </c>
      <c r="B312" s="100" t="s">
        <v>968</v>
      </c>
      <c r="C312" s="101" t="s">
        <v>1027</v>
      </c>
      <c r="D312" s="124" t="s">
        <v>161</v>
      </c>
      <c r="E312" s="161" t="s">
        <v>174</v>
      </c>
      <c r="F312" s="163"/>
      <c r="G312" s="129" t="s">
        <v>1027</v>
      </c>
      <c r="H312" s="96">
        <v>712000</v>
      </c>
      <c r="I312" s="102">
        <v>388800</v>
      </c>
      <c r="J312" s="103">
        <v>323200</v>
      </c>
      <c r="K312" s="118" t="str">
        <f t="shared" si="12"/>
        <v>00004059300070720000</v>
      </c>
      <c r="L312" s="106" t="s">
        <v>173</v>
      </c>
    </row>
    <row r="313" spans="1:12" s="84" customFormat="1" ht="22.5">
      <c r="A313" s="79" t="s">
        <v>1129</v>
      </c>
      <c r="B313" s="78" t="s">
        <v>968</v>
      </c>
      <c r="C313" s="121" t="s">
        <v>1027</v>
      </c>
      <c r="D313" s="125" t="s">
        <v>161</v>
      </c>
      <c r="E313" s="155" t="s">
        <v>174</v>
      </c>
      <c r="F313" s="154"/>
      <c r="G313" s="122" t="s">
        <v>1130</v>
      </c>
      <c r="H313" s="80">
        <v>712000</v>
      </c>
      <c r="I313" s="81">
        <v>388800</v>
      </c>
      <c r="J313" s="82">
        <f>MAX(H313-I313,0)</f>
        <v>323200</v>
      </c>
      <c r="K313" s="118" t="str">
        <f t="shared" si="12"/>
        <v>00004059300070720244</v>
      </c>
      <c r="L313" s="83" t="str">
        <f>C313&amp;D313&amp;E313&amp;F313&amp;G313</f>
        <v>00004059300070720244</v>
      </c>
    </row>
    <row r="314" spans="1:12" ht="12.75">
      <c r="A314" s="99" t="s">
        <v>175</v>
      </c>
      <c r="B314" s="100" t="s">
        <v>968</v>
      </c>
      <c r="C314" s="101" t="s">
        <v>1027</v>
      </c>
      <c r="D314" s="124" t="s">
        <v>177</v>
      </c>
      <c r="E314" s="161" t="s">
        <v>1096</v>
      </c>
      <c r="F314" s="163"/>
      <c r="G314" s="129" t="s">
        <v>1027</v>
      </c>
      <c r="H314" s="96">
        <v>18259300</v>
      </c>
      <c r="I314" s="102">
        <v>4457906.27</v>
      </c>
      <c r="J314" s="103">
        <v>13801393.73</v>
      </c>
      <c r="K314" s="118" t="str">
        <f t="shared" si="12"/>
        <v>00004090000000000000</v>
      </c>
      <c r="L314" s="106" t="s">
        <v>176</v>
      </c>
    </row>
    <row r="315" spans="1:12" ht="56.25">
      <c r="A315" s="99" t="s">
        <v>178</v>
      </c>
      <c r="B315" s="100" t="s">
        <v>968</v>
      </c>
      <c r="C315" s="101" t="s">
        <v>1027</v>
      </c>
      <c r="D315" s="124" t="s">
        <v>177</v>
      </c>
      <c r="E315" s="161" t="s">
        <v>180</v>
      </c>
      <c r="F315" s="163"/>
      <c r="G315" s="129" t="s">
        <v>1027</v>
      </c>
      <c r="H315" s="96">
        <v>18259300</v>
      </c>
      <c r="I315" s="102">
        <v>4457906.27</v>
      </c>
      <c r="J315" s="103">
        <v>13801393.73</v>
      </c>
      <c r="K315" s="118" t="str">
        <f t="shared" si="12"/>
        <v>00004091100000000000</v>
      </c>
      <c r="L315" s="106" t="s">
        <v>179</v>
      </c>
    </row>
    <row r="316" spans="1:12" ht="12.75">
      <c r="A316" s="99" t="s">
        <v>181</v>
      </c>
      <c r="B316" s="100" t="s">
        <v>968</v>
      </c>
      <c r="C316" s="101" t="s">
        <v>1027</v>
      </c>
      <c r="D316" s="124" t="s">
        <v>177</v>
      </c>
      <c r="E316" s="161" t="s">
        <v>183</v>
      </c>
      <c r="F316" s="163"/>
      <c r="G316" s="129" t="s">
        <v>1027</v>
      </c>
      <c r="H316" s="96">
        <v>5085610</v>
      </c>
      <c r="I316" s="102">
        <v>2270307.98</v>
      </c>
      <c r="J316" s="103">
        <v>2815302.02</v>
      </c>
      <c r="K316" s="118" t="str">
        <f t="shared" si="12"/>
        <v>00004091100029010000</v>
      </c>
      <c r="L316" s="106" t="s">
        <v>182</v>
      </c>
    </row>
    <row r="317" spans="1:12" s="84" customFormat="1" ht="22.5">
      <c r="A317" s="79" t="s">
        <v>1129</v>
      </c>
      <c r="B317" s="78" t="s">
        <v>968</v>
      </c>
      <c r="C317" s="121" t="s">
        <v>1027</v>
      </c>
      <c r="D317" s="125" t="s">
        <v>177</v>
      </c>
      <c r="E317" s="155" t="s">
        <v>183</v>
      </c>
      <c r="F317" s="154"/>
      <c r="G317" s="122" t="s">
        <v>1130</v>
      </c>
      <c r="H317" s="80">
        <v>5025318</v>
      </c>
      <c r="I317" s="81">
        <v>2210015.98</v>
      </c>
      <c r="J317" s="82">
        <f>MAX(H317-I317,0)</f>
        <v>2815302.02</v>
      </c>
      <c r="K317" s="118" t="str">
        <f t="shared" si="12"/>
        <v>00004091100029010244</v>
      </c>
      <c r="L317" s="83" t="str">
        <f>C317&amp;D317&amp;E317&amp;F317&amp;G317</f>
        <v>00004091100029010244</v>
      </c>
    </row>
    <row r="318" spans="1:12" s="84" customFormat="1" ht="22.5">
      <c r="A318" s="79" t="s">
        <v>1249</v>
      </c>
      <c r="B318" s="78" t="s">
        <v>968</v>
      </c>
      <c r="C318" s="121" t="s">
        <v>1027</v>
      </c>
      <c r="D318" s="125" t="s">
        <v>177</v>
      </c>
      <c r="E318" s="155" t="s">
        <v>183</v>
      </c>
      <c r="F318" s="154"/>
      <c r="G318" s="122" t="s">
        <v>1250</v>
      </c>
      <c r="H318" s="80">
        <v>60292</v>
      </c>
      <c r="I318" s="81">
        <v>60292</v>
      </c>
      <c r="J318" s="82">
        <f>MAX(H318-I318,0)</f>
        <v>0</v>
      </c>
      <c r="K318" s="118" t="str">
        <f aca="true" t="shared" si="15" ref="K318:K354">C318&amp;D318&amp;E318&amp;F318&amp;G318</f>
        <v>00004091100029010831</v>
      </c>
      <c r="L318" s="83" t="str">
        <f>C318&amp;D318&amp;E318&amp;F318&amp;G318</f>
        <v>00004091100029010831</v>
      </c>
    </row>
    <row r="319" spans="1:12" ht="33.75">
      <c r="A319" s="99" t="s">
        <v>184</v>
      </c>
      <c r="B319" s="100" t="s">
        <v>968</v>
      </c>
      <c r="C319" s="101" t="s">
        <v>1027</v>
      </c>
      <c r="D319" s="124" t="s">
        <v>177</v>
      </c>
      <c r="E319" s="161" t="s">
        <v>186</v>
      </c>
      <c r="F319" s="163"/>
      <c r="G319" s="129" t="s">
        <v>1027</v>
      </c>
      <c r="H319" s="96">
        <v>12515000</v>
      </c>
      <c r="I319" s="102">
        <v>2078218.35</v>
      </c>
      <c r="J319" s="103">
        <v>10436781.65</v>
      </c>
      <c r="K319" s="118" t="str">
        <f t="shared" si="15"/>
        <v>00004091100071510000</v>
      </c>
      <c r="L319" s="106" t="s">
        <v>185</v>
      </c>
    </row>
    <row r="320" spans="1:12" s="84" customFormat="1" ht="22.5">
      <c r="A320" s="79" t="s">
        <v>1129</v>
      </c>
      <c r="B320" s="78" t="s">
        <v>968</v>
      </c>
      <c r="C320" s="121" t="s">
        <v>1027</v>
      </c>
      <c r="D320" s="125" t="s">
        <v>177</v>
      </c>
      <c r="E320" s="155" t="s">
        <v>186</v>
      </c>
      <c r="F320" s="154"/>
      <c r="G320" s="122" t="s">
        <v>1130</v>
      </c>
      <c r="H320" s="80">
        <v>12515000</v>
      </c>
      <c r="I320" s="81">
        <v>2078218.35</v>
      </c>
      <c r="J320" s="82">
        <f>MAX(H320-I320,0)</f>
        <v>10436781.65</v>
      </c>
      <c r="K320" s="118" t="str">
        <f t="shared" si="15"/>
        <v>00004091100071510244</v>
      </c>
      <c r="L320" s="83" t="str">
        <f>C320&amp;D320&amp;E320&amp;F320&amp;G320</f>
        <v>00004091100071510244</v>
      </c>
    </row>
    <row r="321" spans="1:12" ht="33.75">
      <c r="A321" s="99" t="s">
        <v>187</v>
      </c>
      <c r="B321" s="100" t="s">
        <v>968</v>
      </c>
      <c r="C321" s="101" t="s">
        <v>1027</v>
      </c>
      <c r="D321" s="124" t="s">
        <v>177</v>
      </c>
      <c r="E321" s="161" t="s">
        <v>189</v>
      </c>
      <c r="F321" s="163"/>
      <c r="G321" s="129" t="s">
        <v>1027</v>
      </c>
      <c r="H321" s="96">
        <v>658690</v>
      </c>
      <c r="I321" s="102">
        <v>109379.94</v>
      </c>
      <c r="J321" s="103">
        <v>549310.06</v>
      </c>
      <c r="K321" s="118" t="str">
        <f t="shared" si="15"/>
        <v>000040911000S1510000</v>
      </c>
      <c r="L321" s="106" t="s">
        <v>188</v>
      </c>
    </row>
    <row r="322" spans="1:12" s="84" customFormat="1" ht="22.5">
      <c r="A322" s="79" t="s">
        <v>1129</v>
      </c>
      <c r="B322" s="78" t="s">
        <v>968</v>
      </c>
      <c r="C322" s="121" t="s">
        <v>1027</v>
      </c>
      <c r="D322" s="125" t="s">
        <v>177</v>
      </c>
      <c r="E322" s="155" t="s">
        <v>189</v>
      </c>
      <c r="F322" s="154"/>
      <c r="G322" s="122" t="s">
        <v>1130</v>
      </c>
      <c r="H322" s="80">
        <v>658690</v>
      </c>
      <c r="I322" s="81">
        <v>109379.94</v>
      </c>
      <c r="J322" s="82">
        <f>MAX(H322-I322,0)</f>
        <v>549310.06</v>
      </c>
      <c r="K322" s="118" t="str">
        <f t="shared" si="15"/>
        <v>000040911000S1510244</v>
      </c>
      <c r="L322" s="83" t="str">
        <f>C322&amp;D322&amp;E322&amp;F322&amp;G322</f>
        <v>000040911000S1510244</v>
      </c>
    </row>
    <row r="323" spans="1:12" ht="12.75">
      <c r="A323" s="99" t="s">
        <v>190</v>
      </c>
      <c r="B323" s="100" t="s">
        <v>968</v>
      </c>
      <c r="C323" s="101" t="s">
        <v>1027</v>
      </c>
      <c r="D323" s="124" t="s">
        <v>192</v>
      </c>
      <c r="E323" s="161" t="s">
        <v>1096</v>
      </c>
      <c r="F323" s="163"/>
      <c r="G323" s="129" t="s">
        <v>1027</v>
      </c>
      <c r="H323" s="96">
        <v>347460</v>
      </c>
      <c r="I323" s="102">
        <v>29350</v>
      </c>
      <c r="J323" s="103">
        <v>318110</v>
      </c>
      <c r="K323" s="118" t="str">
        <f t="shared" si="15"/>
        <v>00004120000000000000</v>
      </c>
      <c r="L323" s="106" t="s">
        <v>191</v>
      </c>
    </row>
    <row r="324" spans="1:12" ht="22.5">
      <c r="A324" s="99" t="s">
        <v>193</v>
      </c>
      <c r="B324" s="100" t="s">
        <v>968</v>
      </c>
      <c r="C324" s="101" t="s">
        <v>1027</v>
      </c>
      <c r="D324" s="124" t="s">
        <v>192</v>
      </c>
      <c r="E324" s="161" t="s">
        <v>195</v>
      </c>
      <c r="F324" s="163"/>
      <c r="G324" s="129" t="s">
        <v>1027</v>
      </c>
      <c r="H324" s="96">
        <v>20000</v>
      </c>
      <c r="I324" s="102">
        <v>16890</v>
      </c>
      <c r="J324" s="103">
        <v>3110</v>
      </c>
      <c r="K324" s="118" t="str">
        <f t="shared" si="15"/>
        <v>00004122200000000000</v>
      </c>
      <c r="L324" s="106" t="s">
        <v>194</v>
      </c>
    </row>
    <row r="325" spans="1:12" ht="45">
      <c r="A325" s="99" t="s">
        <v>196</v>
      </c>
      <c r="B325" s="100" t="s">
        <v>968</v>
      </c>
      <c r="C325" s="101" t="s">
        <v>1027</v>
      </c>
      <c r="D325" s="124" t="s">
        <v>192</v>
      </c>
      <c r="E325" s="161" t="s">
        <v>198</v>
      </c>
      <c r="F325" s="163"/>
      <c r="G325" s="129" t="s">
        <v>1027</v>
      </c>
      <c r="H325" s="96">
        <v>10000</v>
      </c>
      <c r="I325" s="102">
        <v>6890</v>
      </c>
      <c r="J325" s="103">
        <v>3110</v>
      </c>
      <c r="K325" s="118" t="str">
        <f t="shared" si="15"/>
        <v>00004122200022010000</v>
      </c>
      <c r="L325" s="106" t="s">
        <v>197</v>
      </c>
    </row>
    <row r="326" spans="1:12" s="84" customFormat="1" ht="22.5">
      <c r="A326" s="79" t="s">
        <v>1129</v>
      </c>
      <c r="B326" s="78" t="s">
        <v>968</v>
      </c>
      <c r="C326" s="121" t="s">
        <v>1027</v>
      </c>
      <c r="D326" s="125" t="s">
        <v>192</v>
      </c>
      <c r="E326" s="155" t="s">
        <v>198</v>
      </c>
      <c r="F326" s="154"/>
      <c r="G326" s="122" t="s">
        <v>1130</v>
      </c>
      <c r="H326" s="80">
        <v>10000</v>
      </c>
      <c r="I326" s="81">
        <v>6890</v>
      </c>
      <c r="J326" s="82">
        <f>MAX(H326-I326,0)</f>
        <v>3110</v>
      </c>
      <c r="K326" s="118" t="str">
        <f t="shared" si="15"/>
        <v>00004122200022010244</v>
      </c>
      <c r="L326" s="83" t="str">
        <f>C326&amp;D326&amp;E326&amp;F326&amp;G326</f>
        <v>00004122200022010244</v>
      </c>
    </row>
    <row r="327" spans="1:12" ht="33.75">
      <c r="A327" s="99" t="s">
        <v>199</v>
      </c>
      <c r="B327" s="100" t="s">
        <v>968</v>
      </c>
      <c r="C327" s="101" t="s">
        <v>1027</v>
      </c>
      <c r="D327" s="124" t="s">
        <v>192</v>
      </c>
      <c r="E327" s="161" t="s">
        <v>201</v>
      </c>
      <c r="F327" s="163"/>
      <c r="G327" s="129" t="s">
        <v>1027</v>
      </c>
      <c r="H327" s="96">
        <v>10000</v>
      </c>
      <c r="I327" s="102">
        <v>10000</v>
      </c>
      <c r="J327" s="103">
        <v>0</v>
      </c>
      <c r="K327" s="118" t="str">
        <f t="shared" si="15"/>
        <v>00004122200022020000</v>
      </c>
      <c r="L327" s="106" t="s">
        <v>200</v>
      </c>
    </row>
    <row r="328" spans="1:12" s="84" customFormat="1" ht="22.5">
      <c r="A328" s="79" t="s">
        <v>1129</v>
      </c>
      <c r="B328" s="78" t="s">
        <v>968</v>
      </c>
      <c r="C328" s="121" t="s">
        <v>1027</v>
      </c>
      <c r="D328" s="125" t="s">
        <v>192</v>
      </c>
      <c r="E328" s="155" t="s">
        <v>201</v>
      </c>
      <c r="F328" s="154"/>
      <c r="G328" s="122" t="s">
        <v>1130</v>
      </c>
      <c r="H328" s="80">
        <v>10000</v>
      </c>
      <c r="I328" s="81">
        <v>10000</v>
      </c>
      <c r="J328" s="82">
        <f>MAX(H328-I328,0)</f>
        <v>0</v>
      </c>
      <c r="K328" s="118" t="str">
        <f t="shared" si="15"/>
        <v>00004122200022020244</v>
      </c>
      <c r="L328" s="83" t="str">
        <f>C328&amp;D328&amp;E328&amp;F328&amp;G328</f>
        <v>00004122200022020244</v>
      </c>
    </row>
    <row r="329" spans="1:12" ht="33.75">
      <c r="A329" s="99" t="s">
        <v>202</v>
      </c>
      <c r="B329" s="100" t="s">
        <v>968</v>
      </c>
      <c r="C329" s="101" t="s">
        <v>1027</v>
      </c>
      <c r="D329" s="124" t="s">
        <v>192</v>
      </c>
      <c r="E329" s="161" t="s">
        <v>204</v>
      </c>
      <c r="F329" s="163"/>
      <c r="G329" s="129" t="s">
        <v>1027</v>
      </c>
      <c r="H329" s="96">
        <v>200000</v>
      </c>
      <c r="I329" s="102">
        <v>0</v>
      </c>
      <c r="J329" s="103">
        <v>200000</v>
      </c>
      <c r="K329" s="118" t="str">
        <f t="shared" si="15"/>
        <v>00004122600000000000</v>
      </c>
      <c r="L329" s="106" t="s">
        <v>203</v>
      </c>
    </row>
    <row r="330" spans="1:12" ht="22.5">
      <c r="A330" s="99" t="s">
        <v>205</v>
      </c>
      <c r="B330" s="100" t="s">
        <v>968</v>
      </c>
      <c r="C330" s="101" t="s">
        <v>1027</v>
      </c>
      <c r="D330" s="124" t="s">
        <v>192</v>
      </c>
      <c r="E330" s="161" t="s">
        <v>207</v>
      </c>
      <c r="F330" s="163"/>
      <c r="G330" s="129" t="s">
        <v>1027</v>
      </c>
      <c r="H330" s="96">
        <v>100000</v>
      </c>
      <c r="I330" s="102">
        <v>0</v>
      </c>
      <c r="J330" s="103">
        <v>100000</v>
      </c>
      <c r="K330" s="118" t="str">
        <f t="shared" si="15"/>
        <v>00004122600022610000</v>
      </c>
      <c r="L330" s="106" t="s">
        <v>206</v>
      </c>
    </row>
    <row r="331" spans="1:12" s="84" customFormat="1" ht="22.5">
      <c r="A331" s="79" t="s">
        <v>1129</v>
      </c>
      <c r="B331" s="78" t="s">
        <v>968</v>
      </c>
      <c r="C331" s="121" t="s">
        <v>1027</v>
      </c>
      <c r="D331" s="125" t="s">
        <v>192</v>
      </c>
      <c r="E331" s="155" t="s">
        <v>207</v>
      </c>
      <c r="F331" s="154"/>
      <c r="G331" s="122" t="s">
        <v>1130</v>
      </c>
      <c r="H331" s="80">
        <v>100000</v>
      </c>
      <c r="I331" s="81">
        <v>0</v>
      </c>
      <c r="J331" s="82">
        <f>MAX(H331-I331,0)</f>
        <v>100000</v>
      </c>
      <c r="K331" s="118" t="str">
        <f t="shared" si="15"/>
        <v>00004122600022610244</v>
      </c>
      <c r="L331" s="83" t="str">
        <f>C331&amp;D331&amp;E331&amp;F331&amp;G331</f>
        <v>00004122600022610244</v>
      </c>
    </row>
    <row r="332" spans="1:12" ht="33.75">
      <c r="A332" s="99" t="s">
        <v>208</v>
      </c>
      <c r="B332" s="100" t="s">
        <v>968</v>
      </c>
      <c r="C332" s="101" t="s">
        <v>1027</v>
      </c>
      <c r="D332" s="124" t="s">
        <v>192</v>
      </c>
      <c r="E332" s="161" t="s">
        <v>210</v>
      </c>
      <c r="F332" s="163"/>
      <c r="G332" s="129" t="s">
        <v>1027</v>
      </c>
      <c r="H332" s="96">
        <v>100000</v>
      </c>
      <c r="I332" s="102">
        <v>0</v>
      </c>
      <c r="J332" s="103">
        <v>100000</v>
      </c>
      <c r="K332" s="118" t="str">
        <f t="shared" si="15"/>
        <v>00004122600022620000</v>
      </c>
      <c r="L332" s="106" t="s">
        <v>209</v>
      </c>
    </row>
    <row r="333" spans="1:12" s="84" customFormat="1" ht="45">
      <c r="A333" s="79" t="s">
        <v>211</v>
      </c>
      <c r="B333" s="78" t="s">
        <v>968</v>
      </c>
      <c r="C333" s="121" t="s">
        <v>1027</v>
      </c>
      <c r="D333" s="125" t="s">
        <v>192</v>
      </c>
      <c r="E333" s="155" t="s">
        <v>210</v>
      </c>
      <c r="F333" s="154"/>
      <c r="G333" s="122" t="s">
        <v>212</v>
      </c>
      <c r="H333" s="80">
        <v>100000</v>
      </c>
      <c r="I333" s="81">
        <v>0</v>
      </c>
      <c r="J333" s="82">
        <f>MAX(H333-I333,0)</f>
        <v>100000</v>
      </c>
      <c r="K333" s="118" t="str">
        <f t="shared" si="15"/>
        <v>00004122600022620814</v>
      </c>
      <c r="L333" s="83" t="str">
        <f>C333&amp;D333&amp;E333&amp;F333&amp;G333</f>
        <v>00004122600022620814</v>
      </c>
    </row>
    <row r="334" spans="1:12" ht="33.75">
      <c r="A334" s="99" t="s">
        <v>1224</v>
      </c>
      <c r="B334" s="100" t="s">
        <v>968</v>
      </c>
      <c r="C334" s="101" t="s">
        <v>1027</v>
      </c>
      <c r="D334" s="124" t="s">
        <v>192</v>
      </c>
      <c r="E334" s="161" t="s">
        <v>1226</v>
      </c>
      <c r="F334" s="163"/>
      <c r="G334" s="129" t="s">
        <v>1027</v>
      </c>
      <c r="H334" s="96">
        <v>115000</v>
      </c>
      <c r="I334" s="102">
        <v>0</v>
      </c>
      <c r="J334" s="103">
        <v>115000</v>
      </c>
      <c r="K334" s="118" t="str">
        <f t="shared" si="15"/>
        <v>00004122900000000000</v>
      </c>
      <c r="L334" s="106" t="s">
        <v>213</v>
      </c>
    </row>
    <row r="335" spans="1:12" ht="33.75">
      <c r="A335" s="99" t="s">
        <v>214</v>
      </c>
      <c r="B335" s="100" t="s">
        <v>968</v>
      </c>
      <c r="C335" s="101" t="s">
        <v>1027</v>
      </c>
      <c r="D335" s="124" t="s">
        <v>192</v>
      </c>
      <c r="E335" s="161" t="s">
        <v>216</v>
      </c>
      <c r="F335" s="163"/>
      <c r="G335" s="129" t="s">
        <v>1027</v>
      </c>
      <c r="H335" s="96">
        <v>90000</v>
      </c>
      <c r="I335" s="102">
        <v>0</v>
      </c>
      <c r="J335" s="103">
        <v>90000</v>
      </c>
      <c r="K335" s="118" t="str">
        <f t="shared" si="15"/>
        <v>00004122900022910000</v>
      </c>
      <c r="L335" s="106" t="s">
        <v>215</v>
      </c>
    </row>
    <row r="336" spans="1:12" s="84" customFormat="1" ht="22.5">
      <c r="A336" s="79" t="s">
        <v>1129</v>
      </c>
      <c r="B336" s="78" t="s">
        <v>968</v>
      </c>
      <c r="C336" s="121" t="s">
        <v>1027</v>
      </c>
      <c r="D336" s="125" t="s">
        <v>192</v>
      </c>
      <c r="E336" s="155" t="s">
        <v>216</v>
      </c>
      <c r="F336" s="154"/>
      <c r="G336" s="122" t="s">
        <v>1130</v>
      </c>
      <c r="H336" s="80">
        <v>90000</v>
      </c>
      <c r="I336" s="81">
        <v>0</v>
      </c>
      <c r="J336" s="82">
        <f>MAX(H336-I336,0)</f>
        <v>90000</v>
      </c>
      <c r="K336" s="118" t="str">
        <f t="shared" si="15"/>
        <v>00004122900022910244</v>
      </c>
      <c r="L336" s="83" t="str">
        <f>C336&amp;D336&amp;E336&amp;F336&amp;G336</f>
        <v>00004122900022910244</v>
      </c>
    </row>
    <row r="337" spans="1:12" ht="22.5">
      <c r="A337" s="99" t="s">
        <v>217</v>
      </c>
      <c r="B337" s="100" t="s">
        <v>968</v>
      </c>
      <c r="C337" s="101" t="s">
        <v>1027</v>
      </c>
      <c r="D337" s="124" t="s">
        <v>192</v>
      </c>
      <c r="E337" s="161" t="s">
        <v>219</v>
      </c>
      <c r="F337" s="163"/>
      <c r="G337" s="129" t="s">
        <v>1027</v>
      </c>
      <c r="H337" s="96">
        <v>15000</v>
      </c>
      <c r="I337" s="102">
        <v>0</v>
      </c>
      <c r="J337" s="103">
        <v>15000</v>
      </c>
      <c r="K337" s="118" t="str">
        <f t="shared" si="15"/>
        <v>00004122900022920000</v>
      </c>
      <c r="L337" s="106" t="s">
        <v>218</v>
      </c>
    </row>
    <row r="338" spans="1:12" s="84" customFormat="1" ht="22.5">
      <c r="A338" s="79" t="s">
        <v>1129</v>
      </c>
      <c r="B338" s="78" t="s">
        <v>968</v>
      </c>
      <c r="C338" s="121" t="s">
        <v>1027</v>
      </c>
      <c r="D338" s="125" t="s">
        <v>192</v>
      </c>
      <c r="E338" s="155" t="s">
        <v>219</v>
      </c>
      <c r="F338" s="154"/>
      <c r="G338" s="122" t="s">
        <v>1130</v>
      </c>
      <c r="H338" s="80">
        <v>15000</v>
      </c>
      <c r="I338" s="81">
        <v>0</v>
      </c>
      <c r="J338" s="82">
        <f>MAX(H338-I338,0)</f>
        <v>15000</v>
      </c>
      <c r="K338" s="118" t="str">
        <f t="shared" si="15"/>
        <v>00004122900022920244</v>
      </c>
      <c r="L338" s="83" t="str">
        <f>C338&amp;D338&amp;E338&amp;F338&amp;G338</f>
        <v>00004122900022920244</v>
      </c>
    </row>
    <row r="339" spans="1:12" ht="33.75">
      <c r="A339" s="99" t="s">
        <v>220</v>
      </c>
      <c r="B339" s="100" t="s">
        <v>968</v>
      </c>
      <c r="C339" s="101" t="s">
        <v>1027</v>
      </c>
      <c r="D339" s="124" t="s">
        <v>192</v>
      </c>
      <c r="E339" s="161" t="s">
        <v>222</v>
      </c>
      <c r="F339" s="163"/>
      <c r="G339" s="129" t="s">
        <v>1027</v>
      </c>
      <c r="H339" s="96">
        <v>10000</v>
      </c>
      <c r="I339" s="102">
        <v>0</v>
      </c>
      <c r="J339" s="103">
        <v>10000</v>
      </c>
      <c r="K339" s="118" t="str">
        <f t="shared" si="15"/>
        <v>00004122900026050000</v>
      </c>
      <c r="L339" s="106" t="s">
        <v>221</v>
      </c>
    </row>
    <row r="340" spans="1:12" s="84" customFormat="1" ht="22.5">
      <c r="A340" s="79" t="s">
        <v>1129</v>
      </c>
      <c r="B340" s="78" t="s">
        <v>968</v>
      </c>
      <c r="C340" s="121" t="s">
        <v>1027</v>
      </c>
      <c r="D340" s="125" t="s">
        <v>192</v>
      </c>
      <c r="E340" s="155" t="s">
        <v>222</v>
      </c>
      <c r="F340" s="154"/>
      <c r="G340" s="122" t="s">
        <v>1130</v>
      </c>
      <c r="H340" s="80">
        <v>10000</v>
      </c>
      <c r="I340" s="81">
        <v>0</v>
      </c>
      <c r="J340" s="82">
        <f>MAX(H340-I340,0)</f>
        <v>10000</v>
      </c>
      <c r="K340" s="118" t="str">
        <f t="shared" si="15"/>
        <v>00004122900026050244</v>
      </c>
      <c r="L340" s="83" t="str">
        <f>C340&amp;D340&amp;E340&amp;F340&amp;G340</f>
        <v>00004122900026050244</v>
      </c>
    </row>
    <row r="341" spans="1:12" ht="22.5">
      <c r="A341" s="99" t="s">
        <v>1131</v>
      </c>
      <c r="B341" s="100" t="s">
        <v>968</v>
      </c>
      <c r="C341" s="101" t="s">
        <v>1027</v>
      </c>
      <c r="D341" s="124" t="s">
        <v>192</v>
      </c>
      <c r="E341" s="161" t="s">
        <v>1133</v>
      </c>
      <c r="F341" s="163"/>
      <c r="G341" s="129" t="s">
        <v>1027</v>
      </c>
      <c r="H341" s="96">
        <v>12460</v>
      </c>
      <c r="I341" s="102">
        <v>12460</v>
      </c>
      <c r="J341" s="103">
        <v>0</v>
      </c>
      <c r="K341" s="118" t="str">
        <f t="shared" si="15"/>
        <v>00004129300000000000</v>
      </c>
      <c r="L341" s="106" t="s">
        <v>223</v>
      </c>
    </row>
    <row r="342" spans="1:12" ht="12.75">
      <c r="A342" s="99" t="s">
        <v>1246</v>
      </c>
      <c r="B342" s="100" t="s">
        <v>968</v>
      </c>
      <c r="C342" s="101" t="s">
        <v>1027</v>
      </c>
      <c r="D342" s="124" t="s">
        <v>192</v>
      </c>
      <c r="E342" s="161" t="s">
        <v>1248</v>
      </c>
      <c r="F342" s="163"/>
      <c r="G342" s="129" t="s">
        <v>1027</v>
      </c>
      <c r="H342" s="96">
        <v>12460</v>
      </c>
      <c r="I342" s="102">
        <v>12460</v>
      </c>
      <c r="J342" s="103">
        <v>0</v>
      </c>
      <c r="K342" s="118" t="str">
        <f t="shared" si="15"/>
        <v>00004129390099990000</v>
      </c>
      <c r="L342" s="106" t="s">
        <v>224</v>
      </c>
    </row>
    <row r="343" spans="1:12" s="84" customFormat="1" ht="22.5">
      <c r="A343" s="79" t="s">
        <v>1249</v>
      </c>
      <c r="B343" s="78" t="s">
        <v>968</v>
      </c>
      <c r="C343" s="121" t="s">
        <v>1027</v>
      </c>
      <c r="D343" s="125" t="s">
        <v>192</v>
      </c>
      <c r="E343" s="155" t="s">
        <v>1248</v>
      </c>
      <c r="F343" s="154"/>
      <c r="G343" s="122" t="s">
        <v>1250</v>
      </c>
      <c r="H343" s="80">
        <v>12460</v>
      </c>
      <c r="I343" s="81">
        <v>12460</v>
      </c>
      <c r="J343" s="82">
        <f>MAX(H343-I343,0)</f>
        <v>0</v>
      </c>
      <c r="K343" s="118" t="str">
        <f t="shared" si="15"/>
        <v>00004129390099990831</v>
      </c>
      <c r="L343" s="83" t="str">
        <f>C343&amp;D343&amp;E343&amp;F343&amp;G343</f>
        <v>00004129390099990831</v>
      </c>
    </row>
    <row r="344" spans="1:12" ht="12.75">
      <c r="A344" s="99" t="s">
        <v>225</v>
      </c>
      <c r="B344" s="100" t="s">
        <v>968</v>
      </c>
      <c r="C344" s="101" t="s">
        <v>1027</v>
      </c>
      <c r="D344" s="124" t="s">
        <v>227</v>
      </c>
      <c r="E344" s="161" t="s">
        <v>1096</v>
      </c>
      <c r="F344" s="163"/>
      <c r="G344" s="129" t="s">
        <v>1027</v>
      </c>
      <c r="H344" s="96">
        <v>20786400.91</v>
      </c>
      <c r="I344" s="102">
        <v>1579159.87</v>
      </c>
      <c r="J344" s="103">
        <v>19207241.04</v>
      </c>
      <c r="K344" s="118" t="str">
        <f t="shared" si="15"/>
        <v>00005000000000000000</v>
      </c>
      <c r="L344" s="106" t="s">
        <v>226</v>
      </c>
    </row>
    <row r="345" spans="1:12" ht="12.75">
      <c r="A345" s="99" t="s">
        <v>228</v>
      </c>
      <c r="B345" s="100" t="s">
        <v>968</v>
      </c>
      <c r="C345" s="101" t="s">
        <v>1027</v>
      </c>
      <c r="D345" s="124" t="s">
        <v>230</v>
      </c>
      <c r="E345" s="161" t="s">
        <v>1096</v>
      </c>
      <c r="F345" s="163"/>
      <c r="G345" s="129" t="s">
        <v>1027</v>
      </c>
      <c r="H345" s="96">
        <v>5644647.91</v>
      </c>
      <c r="I345" s="102">
        <v>1283576.3</v>
      </c>
      <c r="J345" s="103">
        <v>4361071.61</v>
      </c>
      <c r="K345" s="118" t="str">
        <f t="shared" si="15"/>
        <v>00005010000000000000</v>
      </c>
      <c r="L345" s="106" t="s">
        <v>229</v>
      </c>
    </row>
    <row r="346" spans="1:12" ht="22.5">
      <c r="A346" s="99" t="s">
        <v>231</v>
      </c>
      <c r="B346" s="100" t="s">
        <v>968</v>
      </c>
      <c r="C346" s="101" t="s">
        <v>1027</v>
      </c>
      <c r="D346" s="124" t="s">
        <v>230</v>
      </c>
      <c r="E346" s="161" t="s">
        <v>233</v>
      </c>
      <c r="F346" s="163"/>
      <c r="G346" s="129" t="s">
        <v>1027</v>
      </c>
      <c r="H346" s="96">
        <v>110505.3</v>
      </c>
      <c r="I346" s="102">
        <v>0</v>
      </c>
      <c r="J346" s="103">
        <v>110505.3</v>
      </c>
      <c r="K346" s="118" t="str">
        <f t="shared" si="15"/>
        <v>00005010700000000000</v>
      </c>
      <c r="L346" s="106" t="s">
        <v>232</v>
      </c>
    </row>
    <row r="347" spans="1:12" ht="135">
      <c r="A347" s="99" t="s">
        <v>234</v>
      </c>
      <c r="B347" s="100" t="s">
        <v>968</v>
      </c>
      <c r="C347" s="101" t="s">
        <v>1027</v>
      </c>
      <c r="D347" s="124" t="s">
        <v>230</v>
      </c>
      <c r="E347" s="161" t="s">
        <v>236</v>
      </c>
      <c r="F347" s="163"/>
      <c r="G347" s="129" t="s">
        <v>1027</v>
      </c>
      <c r="H347" s="96">
        <v>110505.3</v>
      </c>
      <c r="I347" s="102">
        <v>0</v>
      </c>
      <c r="J347" s="103">
        <v>110505.3</v>
      </c>
      <c r="K347" s="118" t="str">
        <f t="shared" si="15"/>
        <v>000050107000S2350000</v>
      </c>
      <c r="L347" s="106" t="s">
        <v>235</v>
      </c>
    </row>
    <row r="348" spans="1:12" s="84" customFormat="1" ht="78.75">
      <c r="A348" s="79" t="s">
        <v>237</v>
      </c>
      <c r="B348" s="78" t="s">
        <v>968</v>
      </c>
      <c r="C348" s="121" t="s">
        <v>1027</v>
      </c>
      <c r="D348" s="125" t="s">
        <v>230</v>
      </c>
      <c r="E348" s="155" t="s">
        <v>236</v>
      </c>
      <c r="F348" s="154"/>
      <c r="G348" s="122" t="s">
        <v>238</v>
      </c>
      <c r="H348" s="80">
        <v>110505.3</v>
      </c>
      <c r="I348" s="81">
        <v>0</v>
      </c>
      <c r="J348" s="82">
        <f>MAX(H348-I348,0)</f>
        <v>110505.3</v>
      </c>
      <c r="K348" s="118" t="str">
        <f t="shared" si="15"/>
        <v>000050107000S2350632</v>
      </c>
      <c r="L348" s="83" t="str">
        <f>C348&amp;D348&amp;E348&amp;F348&amp;G348</f>
        <v>000050107000S2350632</v>
      </c>
    </row>
    <row r="349" spans="1:12" ht="33.75">
      <c r="A349" s="99" t="s">
        <v>239</v>
      </c>
      <c r="B349" s="100" t="s">
        <v>968</v>
      </c>
      <c r="C349" s="101" t="s">
        <v>1027</v>
      </c>
      <c r="D349" s="124" t="s">
        <v>230</v>
      </c>
      <c r="E349" s="161" t="s">
        <v>241</v>
      </c>
      <c r="F349" s="163"/>
      <c r="G349" s="129" t="s">
        <v>1027</v>
      </c>
      <c r="H349" s="96">
        <v>1498700</v>
      </c>
      <c r="I349" s="102">
        <v>0</v>
      </c>
      <c r="J349" s="103">
        <v>1498700</v>
      </c>
      <c r="K349" s="118" t="str">
        <f t="shared" si="15"/>
        <v>00005011500000000000</v>
      </c>
      <c r="L349" s="106" t="s">
        <v>240</v>
      </c>
    </row>
    <row r="350" spans="1:12" ht="45">
      <c r="A350" s="99" t="s">
        <v>242</v>
      </c>
      <c r="B350" s="100" t="s">
        <v>968</v>
      </c>
      <c r="C350" s="101" t="s">
        <v>1027</v>
      </c>
      <c r="D350" s="124" t="s">
        <v>230</v>
      </c>
      <c r="E350" s="161" t="s">
        <v>635</v>
      </c>
      <c r="F350" s="163"/>
      <c r="G350" s="129" t="s">
        <v>1027</v>
      </c>
      <c r="H350" s="96">
        <v>800000</v>
      </c>
      <c r="I350" s="102">
        <v>0</v>
      </c>
      <c r="J350" s="103">
        <v>800000</v>
      </c>
      <c r="K350" s="118" t="str">
        <f t="shared" si="15"/>
        <v>00005011500021530000</v>
      </c>
      <c r="L350" s="106" t="s">
        <v>634</v>
      </c>
    </row>
    <row r="351" spans="1:12" s="84" customFormat="1" ht="33.75">
      <c r="A351" s="79" t="s">
        <v>636</v>
      </c>
      <c r="B351" s="78" t="s">
        <v>968</v>
      </c>
      <c r="C351" s="121" t="s">
        <v>1027</v>
      </c>
      <c r="D351" s="125" t="s">
        <v>230</v>
      </c>
      <c r="E351" s="155" t="s">
        <v>635</v>
      </c>
      <c r="F351" s="154"/>
      <c r="G351" s="122" t="s">
        <v>637</v>
      </c>
      <c r="H351" s="80">
        <v>800000</v>
      </c>
      <c r="I351" s="81">
        <v>0</v>
      </c>
      <c r="J351" s="82">
        <f>MAX(H351-I351,0)</f>
        <v>800000</v>
      </c>
      <c r="K351" s="118" t="str">
        <f t="shared" si="15"/>
        <v>00005011500021530414</v>
      </c>
      <c r="L351" s="83" t="str">
        <f>C351&amp;D351&amp;E351&amp;F351&amp;G351</f>
        <v>00005011500021530414</v>
      </c>
    </row>
    <row r="352" spans="1:12" ht="45">
      <c r="A352" s="99" t="s">
        <v>638</v>
      </c>
      <c r="B352" s="100" t="s">
        <v>968</v>
      </c>
      <c r="C352" s="101" t="s">
        <v>1027</v>
      </c>
      <c r="D352" s="124" t="s">
        <v>230</v>
      </c>
      <c r="E352" s="161" t="s">
        <v>640</v>
      </c>
      <c r="F352" s="163"/>
      <c r="G352" s="129" t="s">
        <v>1027</v>
      </c>
      <c r="H352" s="96">
        <v>350000</v>
      </c>
      <c r="I352" s="102">
        <v>0</v>
      </c>
      <c r="J352" s="103">
        <v>350000</v>
      </c>
      <c r="K352" s="118" t="str">
        <f t="shared" si="15"/>
        <v>00005011500021540000</v>
      </c>
      <c r="L352" s="106" t="s">
        <v>639</v>
      </c>
    </row>
    <row r="353" spans="1:12" s="84" customFormat="1" ht="33.75">
      <c r="A353" s="79" t="s">
        <v>636</v>
      </c>
      <c r="B353" s="78" t="s">
        <v>968</v>
      </c>
      <c r="C353" s="121" t="s">
        <v>1027</v>
      </c>
      <c r="D353" s="125" t="s">
        <v>230</v>
      </c>
      <c r="E353" s="155" t="s">
        <v>640</v>
      </c>
      <c r="F353" s="154"/>
      <c r="G353" s="122" t="s">
        <v>637</v>
      </c>
      <c r="H353" s="80">
        <v>350000</v>
      </c>
      <c r="I353" s="81">
        <v>0</v>
      </c>
      <c r="J353" s="82">
        <f>MAX(H353-I353,0)</f>
        <v>350000</v>
      </c>
      <c r="K353" s="118" t="str">
        <f t="shared" si="15"/>
        <v>00005011500021540414</v>
      </c>
      <c r="L353" s="83" t="str">
        <f>C353&amp;D353&amp;E353&amp;F353&amp;G353</f>
        <v>00005011500021540414</v>
      </c>
    </row>
    <row r="354" spans="1:12" ht="45">
      <c r="A354" s="99" t="s">
        <v>641</v>
      </c>
      <c r="B354" s="100" t="s">
        <v>968</v>
      </c>
      <c r="C354" s="101" t="s">
        <v>1027</v>
      </c>
      <c r="D354" s="124" t="s">
        <v>230</v>
      </c>
      <c r="E354" s="161" t="s">
        <v>643</v>
      </c>
      <c r="F354" s="163"/>
      <c r="G354" s="129" t="s">
        <v>1027</v>
      </c>
      <c r="H354" s="96">
        <v>348700</v>
      </c>
      <c r="I354" s="102">
        <v>0</v>
      </c>
      <c r="J354" s="103">
        <v>348700</v>
      </c>
      <c r="K354" s="118" t="str">
        <f t="shared" si="15"/>
        <v>00005011500021550000</v>
      </c>
      <c r="L354" s="106" t="s">
        <v>642</v>
      </c>
    </row>
    <row r="355" spans="1:12" s="84" customFormat="1" ht="33.75">
      <c r="A355" s="79" t="s">
        <v>636</v>
      </c>
      <c r="B355" s="78" t="s">
        <v>968</v>
      </c>
      <c r="C355" s="121" t="s">
        <v>1027</v>
      </c>
      <c r="D355" s="125" t="s">
        <v>230</v>
      </c>
      <c r="E355" s="155" t="s">
        <v>643</v>
      </c>
      <c r="F355" s="154"/>
      <c r="G355" s="122" t="s">
        <v>637</v>
      </c>
      <c r="H355" s="80">
        <v>348700</v>
      </c>
      <c r="I355" s="81">
        <v>0</v>
      </c>
      <c r="J355" s="82">
        <f>MAX(H355-I355,0)</f>
        <v>348700</v>
      </c>
      <c r="K355" s="118" t="str">
        <f aca="true" t="shared" si="16" ref="K355:K388">C355&amp;D355&amp;E355&amp;F355&amp;G355</f>
        <v>00005011500021550414</v>
      </c>
      <c r="L355" s="83" t="str">
        <f>C355&amp;D355&amp;E355&amp;F355&amp;G355</f>
        <v>00005011500021550414</v>
      </c>
    </row>
    <row r="356" spans="1:12" ht="45">
      <c r="A356" s="99" t="s">
        <v>644</v>
      </c>
      <c r="B356" s="100" t="s">
        <v>968</v>
      </c>
      <c r="C356" s="101" t="s">
        <v>1027</v>
      </c>
      <c r="D356" s="124" t="s">
        <v>230</v>
      </c>
      <c r="E356" s="161" t="s">
        <v>646</v>
      </c>
      <c r="F356" s="163"/>
      <c r="G356" s="129" t="s">
        <v>1027</v>
      </c>
      <c r="H356" s="96">
        <v>1400000</v>
      </c>
      <c r="I356" s="102">
        <v>13053.51</v>
      </c>
      <c r="J356" s="103">
        <v>1386946.49</v>
      </c>
      <c r="K356" s="118" t="str">
        <f t="shared" si="16"/>
        <v>00005011900000000000</v>
      </c>
      <c r="L356" s="106" t="s">
        <v>645</v>
      </c>
    </row>
    <row r="357" spans="1:12" ht="22.5">
      <c r="A357" s="99" t="s">
        <v>647</v>
      </c>
      <c r="B357" s="100" t="s">
        <v>968</v>
      </c>
      <c r="C357" s="101" t="s">
        <v>1027</v>
      </c>
      <c r="D357" s="124" t="s">
        <v>230</v>
      </c>
      <c r="E357" s="161" t="s">
        <v>649</v>
      </c>
      <c r="F357" s="163"/>
      <c r="G357" s="129" t="s">
        <v>1027</v>
      </c>
      <c r="H357" s="96">
        <v>1400000</v>
      </c>
      <c r="I357" s="102">
        <v>13053.51</v>
      </c>
      <c r="J357" s="103">
        <v>1386946.49</v>
      </c>
      <c r="K357" s="118" t="str">
        <f t="shared" si="16"/>
        <v>00005011900021910000</v>
      </c>
      <c r="L357" s="106" t="s">
        <v>648</v>
      </c>
    </row>
    <row r="358" spans="1:12" s="84" customFormat="1" ht="22.5">
      <c r="A358" s="79" t="s">
        <v>650</v>
      </c>
      <c r="B358" s="78" t="s">
        <v>968</v>
      </c>
      <c r="C358" s="121" t="s">
        <v>1027</v>
      </c>
      <c r="D358" s="125" t="s">
        <v>230</v>
      </c>
      <c r="E358" s="155" t="s">
        <v>649</v>
      </c>
      <c r="F358" s="154"/>
      <c r="G358" s="122" t="s">
        <v>651</v>
      </c>
      <c r="H358" s="80">
        <v>1400000</v>
      </c>
      <c r="I358" s="81">
        <v>13053.51</v>
      </c>
      <c r="J358" s="82">
        <f>MAX(H358-I358,0)</f>
        <v>1386946.49</v>
      </c>
      <c r="K358" s="118" t="str">
        <f t="shared" si="16"/>
        <v>00005011900021910243</v>
      </c>
      <c r="L358" s="83" t="str">
        <f>C358&amp;D358&amp;E358&amp;F358&amp;G358</f>
        <v>00005011900021910243</v>
      </c>
    </row>
    <row r="359" spans="1:12" ht="22.5">
      <c r="A359" s="99" t="s">
        <v>1131</v>
      </c>
      <c r="B359" s="100" t="s">
        <v>968</v>
      </c>
      <c r="C359" s="101" t="s">
        <v>1027</v>
      </c>
      <c r="D359" s="124" t="s">
        <v>230</v>
      </c>
      <c r="E359" s="161" t="s">
        <v>1133</v>
      </c>
      <c r="F359" s="163"/>
      <c r="G359" s="129" t="s">
        <v>1027</v>
      </c>
      <c r="H359" s="96">
        <v>2635442.61</v>
      </c>
      <c r="I359" s="102">
        <v>1270522.79</v>
      </c>
      <c r="J359" s="103">
        <v>1364919.82</v>
      </c>
      <c r="K359" s="118" t="str">
        <f t="shared" si="16"/>
        <v>00005019300000000000</v>
      </c>
      <c r="L359" s="106" t="s">
        <v>652</v>
      </c>
    </row>
    <row r="360" spans="1:12" ht="33.75">
      <c r="A360" s="99" t="s">
        <v>653</v>
      </c>
      <c r="B360" s="100" t="s">
        <v>968</v>
      </c>
      <c r="C360" s="101" t="s">
        <v>1027</v>
      </c>
      <c r="D360" s="124" t="s">
        <v>230</v>
      </c>
      <c r="E360" s="161" t="s">
        <v>655</v>
      </c>
      <c r="F360" s="163"/>
      <c r="G360" s="129" t="s">
        <v>1027</v>
      </c>
      <c r="H360" s="96">
        <v>1500000</v>
      </c>
      <c r="I360" s="102">
        <v>375000</v>
      </c>
      <c r="J360" s="103">
        <v>1125000</v>
      </c>
      <c r="K360" s="118" t="str">
        <f t="shared" si="16"/>
        <v>00005019300023880000</v>
      </c>
      <c r="L360" s="106" t="s">
        <v>654</v>
      </c>
    </row>
    <row r="361" spans="1:12" s="84" customFormat="1" ht="22.5">
      <c r="A361" s="79" t="s">
        <v>1129</v>
      </c>
      <c r="B361" s="78" t="s">
        <v>968</v>
      </c>
      <c r="C361" s="121" t="s">
        <v>1027</v>
      </c>
      <c r="D361" s="125" t="s">
        <v>230</v>
      </c>
      <c r="E361" s="155" t="s">
        <v>655</v>
      </c>
      <c r="F361" s="154"/>
      <c r="G361" s="122" t="s">
        <v>1130</v>
      </c>
      <c r="H361" s="80">
        <v>1500000</v>
      </c>
      <c r="I361" s="81">
        <v>375000</v>
      </c>
      <c r="J361" s="82">
        <f>MAX(H361-I361,0)</f>
        <v>1125000</v>
      </c>
      <c r="K361" s="118" t="str">
        <f t="shared" si="16"/>
        <v>00005019300023880244</v>
      </c>
      <c r="L361" s="83" t="str">
        <f>C361&amp;D361&amp;E361&amp;F361&amp;G361</f>
        <v>00005019300023880244</v>
      </c>
    </row>
    <row r="362" spans="1:12" ht="12.75">
      <c r="A362" s="99" t="s">
        <v>1246</v>
      </c>
      <c r="B362" s="100" t="s">
        <v>968</v>
      </c>
      <c r="C362" s="101" t="s">
        <v>1027</v>
      </c>
      <c r="D362" s="124" t="s">
        <v>230</v>
      </c>
      <c r="E362" s="161" t="s">
        <v>1248</v>
      </c>
      <c r="F362" s="163"/>
      <c r="G362" s="129" t="s">
        <v>1027</v>
      </c>
      <c r="H362" s="96">
        <v>1135442.61</v>
      </c>
      <c r="I362" s="102">
        <v>895522.79</v>
      </c>
      <c r="J362" s="103">
        <v>239919.82</v>
      </c>
      <c r="K362" s="118" t="str">
        <f t="shared" si="16"/>
        <v>00005019390099990000</v>
      </c>
      <c r="L362" s="106" t="s">
        <v>656</v>
      </c>
    </row>
    <row r="363" spans="1:12" s="84" customFormat="1" ht="33.75">
      <c r="A363" s="79" t="s">
        <v>657</v>
      </c>
      <c r="B363" s="78" t="s">
        <v>968</v>
      </c>
      <c r="C363" s="121" t="s">
        <v>1027</v>
      </c>
      <c r="D363" s="125" t="s">
        <v>230</v>
      </c>
      <c r="E363" s="155" t="s">
        <v>1248</v>
      </c>
      <c r="F363" s="154"/>
      <c r="G363" s="122" t="s">
        <v>658</v>
      </c>
      <c r="H363" s="80">
        <v>1044000</v>
      </c>
      <c r="I363" s="81">
        <v>805710</v>
      </c>
      <c r="J363" s="82">
        <f>MAX(H363-I363,0)</f>
        <v>238290</v>
      </c>
      <c r="K363" s="118" t="str">
        <f t="shared" si="16"/>
        <v>00005019390099990412</v>
      </c>
      <c r="L363" s="83" t="str">
        <f>C363&amp;D363&amp;E363&amp;F363&amp;G363</f>
        <v>00005019390099990412</v>
      </c>
    </row>
    <row r="364" spans="1:12" s="84" customFormat="1" ht="22.5">
      <c r="A364" s="79" t="s">
        <v>1249</v>
      </c>
      <c r="B364" s="78" t="s">
        <v>968</v>
      </c>
      <c r="C364" s="121" t="s">
        <v>1027</v>
      </c>
      <c r="D364" s="125" t="s">
        <v>230</v>
      </c>
      <c r="E364" s="155" t="s">
        <v>1248</v>
      </c>
      <c r="F364" s="154"/>
      <c r="G364" s="122" t="s">
        <v>1250</v>
      </c>
      <c r="H364" s="80">
        <v>91442.61</v>
      </c>
      <c r="I364" s="81">
        <v>89812.79</v>
      </c>
      <c r="J364" s="82">
        <f>MAX(H364-I364,0)</f>
        <v>1629.82</v>
      </c>
      <c r="K364" s="118" t="str">
        <f t="shared" si="16"/>
        <v>00005019390099990831</v>
      </c>
      <c r="L364" s="83" t="str">
        <f>C364&amp;D364&amp;E364&amp;F364&amp;G364</f>
        <v>00005019390099990831</v>
      </c>
    </row>
    <row r="365" spans="1:12" ht="12.75">
      <c r="A365" s="99" t="s">
        <v>659</v>
      </c>
      <c r="B365" s="100" t="s">
        <v>968</v>
      </c>
      <c r="C365" s="101" t="s">
        <v>1027</v>
      </c>
      <c r="D365" s="124" t="s">
        <v>661</v>
      </c>
      <c r="E365" s="161" t="s">
        <v>1096</v>
      </c>
      <c r="F365" s="163"/>
      <c r="G365" s="129" t="s">
        <v>1027</v>
      </c>
      <c r="H365" s="96">
        <v>12674543</v>
      </c>
      <c r="I365" s="102">
        <v>163045</v>
      </c>
      <c r="J365" s="103">
        <v>12511498</v>
      </c>
      <c r="K365" s="118" t="str">
        <f t="shared" si="16"/>
        <v>00005020000000000000</v>
      </c>
      <c r="L365" s="106" t="s">
        <v>660</v>
      </c>
    </row>
    <row r="366" spans="1:12" ht="45">
      <c r="A366" s="99" t="s">
        <v>662</v>
      </c>
      <c r="B366" s="100" t="s">
        <v>968</v>
      </c>
      <c r="C366" s="101" t="s">
        <v>1027</v>
      </c>
      <c r="D366" s="124" t="s">
        <v>661</v>
      </c>
      <c r="E366" s="161" t="s">
        <v>664</v>
      </c>
      <c r="F366" s="163"/>
      <c r="G366" s="129" t="s">
        <v>1027</v>
      </c>
      <c r="H366" s="96">
        <v>5824690</v>
      </c>
      <c r="I366" s="102">
        <v>68863</v>
      </c>
      <c r="J366" s="103">
        <v>5755827</v>
      </c>
      <c r="K366" s="118" t="str">
        <f t="shared" si="16"/>
        <v>00005020600000000000</v>
      </c>
      <c r="L366" s="106" t="s">
        <v>663</v>
      </c>
    </row>
    <row r="367" spans="1:12" ht="22.5">
      <c r="A367" s="99" t="s">
        <v>665</v>
      </c>
      <c r="B367" s="100" t="s">
        <v>968</v>
      </c>
      <c r="C367" s="101" t="s">
        <v>1027</v>
      </c>
      <c r="D367" s="124" t="s">
        <v>661</v>
      </c>
      <c r="E367" s="161" t="s">
        <v>667</v>
      </c>
      <c r="F367" s="163"/>
      <c r="G367" s="129" t="s">
        <v>1027</v>
      </c>
      <c r="H367" s="96">
        <v>68900</v>
      </c>
      <c r="I367" s="102">
        <v>68863</v>
      </c>
      <c r="J367" s="103">
        <v>37</v>
      </c>
      <c r="K367" s="118" t="str">
        <f t="shared" si="16"/>
        <v>00005020600006010000</v>
      </c>
      <c r="L367" s="106" t="s">
        <v>666</v>
      </c>
    </row>
    <row r="368" spans="1:12" s="84" customFormat="1" ht="22.5">
      <c r="A368" s="79" t="s">
        <v>650</v>
      </c>
      <c r="B368" s="78" t="s">
        <v>968</v>
      </c>
      <c r="C368" s="121" t="s">
        <v>1027</v>
      </c>
      <c r="D368" s="125" t="s">
        <v>661</v>
      </c>
      <c r="E368" s="155" t="s">
        <v>667</v>
      </c>
      <c r="F368" s="154"/>
      <c r="G368" s="122" t="s">
        <v>651</v>
      </c>
      <c r="H368" s="80">
        <v>68900</v>
      </c>
      <c r="I368" s="81">
        <v>68863</v>
      </c>
      <c r="J368" s="82">
        <f>MAX(H368-I368,0)</f>
        <v>37</v>
      </c>
      <c r="K368" s="118" t="str">
        <f t="shared" si="16"/>
        <v>00005020600006010243</v>
      </c>
      <c r="L368" s="83" t="str">
        <f>C368&amp;D368&amp;E368&amp;F368&amp;G368</f>
        <v>00005020600006010243</v>
      </c>
    </row>
    <row r="369" spans="1:12" ht="22.5">
      <c r="A369" s="99" t="s">
        <v>668</v>
      </c>
      <c r="B369" s="100" t="s">
        <v>968</v>
      </c>
      <c r="C369" s="101" t="s">
        <v>1027</v>
      </c>
      <c r="D369" s="124" t="s">
        <v>661</v>
      </c>
      <c r="E369" s="161" t="s">
        <v>670</v>
      </c>
      <c r="F369" s="163"/>
      <c r="G369" s="129" t="s">
        <v>1027</v>
      </c>
      <c r="H369" s="96">
        <v>5468000</v>
      </c>
      <c r="I369" s="102">
        <v>0</v>
      </c>
      <c r="J369" s="103">
        <v>5468000</v>
      </c>
      <c r="K369" s="118" t="str">
        <f t="shared" si="16"/>
        <v>00005020600072370000</v>
      </c>
      <c r="L369" s="106" t="s">
        <v>669</v>
      </c>
    </row>
    <row r="370" spans="1:12" s="84" customFormat="1" ht="22.5">
      <c r="A370" s="79" t="s">
        <v>1129</v>
      </c>
      <c r="B370" s="78" t="s">
        <v>968</v>
      </c>
      <c r="C370" s="121" t="s">
        <v>1027</v>
      </c>
      <c r="D370" s="125" t="s">
        <v>661</v>
      </c>
      <c r="E370" s="155" t="s">
        <v>670</v>
      </c>
      <c r="F370" s="154"/>
      <c r="G370" s="122" t="s">
        <v>1130</v>
      </c>
      <c r="H370" s="80">
        <v>100000</v>
      </c>
      <c r="I370" s="81">
        <v>0</v>
      </c>
      <c r="J370" s="82">
        <f>MAX(H370-I370,0)</f>
        <v>100000</v>
      </c>
      <c r="K370" s="118" t="str">
        <f t="shared" si="16"/>
        <v>00005020600072370244</v>
      </c>
      <c r="L370" s="83" t="str">
        <f>C370&amp;D370&amp;E370&amp;F370&amp;G370</f>
        <v>00005020600072370244</v>
      </c>
    </row>
    <row r="371" spans="1:12" s="84" customFormat="1" ht="33.75">
      <c r="A371" s="79" t="s">
        <v>657</v>
      </c>
      <c r="B371" s="78" t="s">
        <v>968</v>
      </c>
      <c r="C371" s="121" t="s">
        <v>1027</v>
      </c>
      <c r="D371" s="125" t="s">
        <v>661</v>
      </c>
      <c r="E371" s="155" t="s">
        <v>670</v>
      </c>
      <c r="F371" s="154"/>
      <c r="G371" s="122" t="s">
        <v>658</v>
      </c>
      <c r="H371" s="80">
        <v>5368000</v>
      </c>
      <c r="I371" s="81">
        <v>0</v>
      </c>
      <c r="J371" s="82">
        <f>MAX(H371-I371,0)</f>
        <v>5368000</v>
      </c>
      <c r="K371" s="118" t="str">
        <f t="shared" si="16"/>
        <v>00005020600072370412</v>
      </c>
      <c r="L371" s="83" t="str">
        <f>C371&amp;D371&amp;E371&amp;F371&amp;G371</f>
        <v>00005020600072370412</v>
      </c>
    </row>
    <row r="372" spans="1:12" ht="22.5">
      <c r="A372" s="99" t="s">
        <v>671</v>
      </c>
      <c r="B372" s="100" t="s">
        <v>968</v>
      </c>
      <c r="C372" s="101" t="s">
        <v>1027</v>
      </c>
      <c r="D372" s="124" t="s">
        <v>661</v>
      </c>
      <c r="E372" s="161" t="s">
        <v>673</v>
      </c>
      <c r="F372" s="163"/>
      <c r="G372" s="129" t="s">
        <v>1027</v>
      </c>
      <c r="H372" s="96">
        <v>287790</v>
      </c>
      <c r="I372" s="102">
        <v>0</v>
      </c>
      <c r="J372" s="103">
        <v>287790</v>
      </c>
      <c r="K372" s="118" t="str">
        <f t="shared" si="16"/>
        <v>000050206000S2370000</v>
      </c>
      <c r="L372" s="106" t="s">
        <v>672</v>
      </c>
    </row>
    <row r="373" spans="1:12" s="84" customFormat="1" ht="22.5">
      <c r="A373" s="79" t="s">
        <v>1129</v>
      </c>
      <c r="B373" s="78" t="s">
        <v>968</v>
      </c>
      <c r="C373" s="121" t="s">
        <v>1027</v>
      </c>
      <c r="D373" s="125" t="s">
        <v>661</v>
      </c>
      <c r="E373" s="155" t="s">
        <v>673</v>
      </c>
      <c r="F373" s="154"/>
      <c r="G373" s="122" t="s">
        <v>1130</v>
      </c>
      <c r="H373" s="80">
        <v>11260</v>
      </c>
      <c r="I373" s="81">
        <v>0</v>
      </c>
      <c r="J373" s="82">
        <f>MAX(H373-I373,0)</f>
        <v>11260</v>
      </c>
      <c r="K373" s="118" t="str">
        <f t="shared" si="16"/>
        <v>000050206000S2370244</v>
      </c>
      <c r="L373" s="83" t="str">
        <f>C373&amp;D373&amp;E373&amp;F373&amp;G373</f>
        <v>000050206000S2370244</v>
      </c>
    </row>
    <row r="374" spans="1:12" s="84" customFormat="1" ht="33.75">
      <c r="A374" s="79" t="s">
        <v>657</v>
      </c>
      <c r="B374" s="78" t="s">
        <v>968</v>
      </c>
      <c r="C374" s="121" t="s">
        <v>1027</v>
      </c>
      <c r="D374" s="125" t="s">
        <v>661</v>
      </c>
      <c r="E374" s="155" t="s">
        <v>673</v>
      </c>
      <c r="F374" s="154"/>
      <c r="G374" s="122" t="s">
        <v>658</v>
      </c>
      <c r="H374" s="80">
        <v>276530</v>
      </c>
      <c r="I374" s="81">
        <v>0</v>
      </c>
      <c r="J374" s="82">
        <f>MAX(H374-I374,0)</f>
        <v>276530</v>
      </c>
      <c r="K374" s="118" t="str">
        <f t="shared" si="16"/>
        <v>000050206000S2370412</v>
      </c>
      <c r="L374" s="83" t="str">
        <f>C374&amp;D374&amp;E374&amp;F374&amp;G374</f>
        <v>000050206000S2370412</v>
      </c>
    </row>
    <row r="375" spans="1:12" ht="22.5">
      <c r="A375" s="99" t="s">
        <v>231</v>
      </c>
      <c r="B375" s="100" t="s">
        <v>968</v>
      </c>
      <c r="C375" s="101" t="s">
        <v>1027</v>
      </c>
      <c r="D375" s="124" t="s">
        <v>661</v>
      </c>
      <c r="E375" s="161" t="s">
        <v>233</v>
      </c>
      <c r="F375" s="163"/>
      <c r="G375" s="129" t="s">
        <v>1027</v>
      </c>
      <c r="H375" s="96">
        <v>1339853</v>
      </c>
      <c r="I375" s="102">
        <v>0</v>
      </c>
      <c r="J375" s="103">
        <v>1339853</v>
      </c>
      <c r="K375" s="118" t="str">
        <f t="shared" si="16"/>
        <v>00005020700000000000</v>
      </c>
      <c r="L375" s="106" t="s">
        <v>674</v>
      </c>
    </row>
    <row r="376" spans="1:12" ht="90">
      <c r="A376" s="99" t="s">
        <v>675</v>
      </c>
      <c r="B376" s="100" t="s">
        <v>968</v>
      </c>
      <c r="C376" s="101" t="s">
        <v>1027</v>
      </c>
      <c r="D376" s="124" t="s">
        <v>661</v>
      </c>
      <c r="E376" s="161" t="s">
        <v>677</v>
      </c>
      <c r="F376" s="163"/>
      <c r="G376" s="129" t="s">
        <v>1027</v>
      </c>
      <c r="H376" s="96">
        <v>1339853</v>
      </c>
      <c r="I376" s="102">
        <v>0</v>
      </c>
      <c r="J376" s="103">
        <v>1339853</v>
      </c>
      <c r="K376" s="118" t="str">
        <f t="shared" si="16"/>
        <v>00005020700072350000</v>
      </c>
      <c r="L376" s="106" t="s">
        <v>676</v>
      </c>
    </row>
    <row r="377" spans="1:12" s="84" customFormat="1" ht="78.75">
      <c r="A377" s="79" t="s">
        <v>237</v>
      </c>
      <c r="B377" s="78" t="s">
        <v>968</v>
      </c>
      <c r="C377" s="121" t="s">
        <v>1027</v>
      </c>
      <c r="D377" s="125" t="s">
        <v>661</v>
      </c>
      <c r="E377" s="155" t="s">
        <v>677</v>
      </c>
      <c r="F377" s="154"/>
      <c r="G377" s="122" t="s">
        <v>238</v>
      </c>
      <c r="H377" s="80">
        <v>1339853</v>
      </c>
      <c r="I377" s="81">
        <v>0</v>
      </c>
      <c r="J377" s="82">
        <f>MAX(H377-I377,0)</f>
        <v>1339853</v>
      </c>
      <c r="K377" s="118" t="str">
        <f t="shared" si="16"/>
        <v>00005020700072350632</v>
      </c>
      <c r="L377" s="83" t="str">
        <f>C377&amp;D377&amp;E377&amp;F377&amp;G377</f>
        <v>00005020700072350632</v>
      </c>
    </row>
    <row r="378" spans="1:12" ht="33.75">
      <c r="A378" s="99" t="s">
        <v>239</v>
      </c>
      <c r="B378" s="100" t="s">
        <v>968</v>
      </c>
      <c r="C378" s="101" t="s">
        <v>1027</v>
      </c>
      <c r="D378" s="124" t="s">
        <v>661</v>
      </c>
      <c r="E378" s="161" t="s">
        <v>241</v>
      </c>
      <c r="F378" s="163"/>
      <c r="G378" s="129" t="s">
        <v>1027</v>
      </c>
      <c r="H378" s="96">
        <v>4630000</v>
      </c>
      <c r="I378" s="102">
        <v>0</v>
      </c>
      <c r="J378" s="103">
        <v>4630000</v>
      </c>
      <c r="K378" s="118" t="str">
        <f t="shared" si="16"/>
        <v>00005021500000000000</v>
      </c>
      <c r="L378" s="106" t="s">
        <v>678</v>
      </c>
    </row>
    <row r="379" spans="1:12" ht="22.5">
      <c r="A379" s="99" t="s">
        <v>679</v>
      </c>
      <c r="B379" s="100" t="s">
        <v>968</v>
      </c>
      <c r="C379" s="101" t="s">
        <v>1027</v>
      </c>
      <c r="D379" s="124" t="s">
        <v>661</v>
      </c>
      <c r="E379" s="161" t="s">
        <v>681</v>
      </c>
      <c r="F379" s="163"/>
      <c r="G379" s="129" t="s">
        <v>1027</v>
      </c>
      <c r="H379" s="96">
        <v>59000</v>
      </c>
      <c r="I379" s="102">
        <v>0</v>
      </c>
      <c r="J379" s="103">
        <v>59000</v>
      </c>
      <c r="K379" s="118" t="str">
        <f t="shared" si="16"/>
        <v>000050215000L0184000</v>
      </c>
      <c r="L379" s="106" t="s">
        <v>680</v>
      </c>
    </row>
    <row r="380" spans="1:12" s="84" customFormat="1" ht="33.75">
      <c r="A380" s="79" t="s">
        <v>636</v>
      </c>
      <c r="B380" s="78" t="s">
        <v>968</v>
      </c>
      <c r="C380" s="121" t="s">
        <v>1027</v>
      </c>
      <c r="D380" s="125" t="s">
        <v>661</v>
      </c>
      <c r="E380" s="155" t="s">
        <v>681</v>
      </c>
      <c r="F380" s="154"/>
      <c r="G380" s="122" t="s">
        <v>637</v>
      </c>
      <c r="H380" s="80">
        <v>59000</v>
      </c>
      <c r="I380" s="81">
        <v>0</v>
      </c>
      <c r="J380" s="82">
        <f>MAX(H380-I380,0)</f>
        <v>59000</v>
      </c>
      <c r="K380" s="118" t="str">
        <f t="shared" si="16"/>
        <v>000050215000L0184414</v>
      </c>
      <c r="L380" s="83" t="str">
        <f>C380&amp;D380&amp;E380&amp;F380&amp;G380</f>
        <v>000050215000L0184414</v>
      </c>
    </row>
    <row r="381" spans="1:12" ht="22.5">
      <c r="A381" s="99" t="s">
        <v>682</v>
      </c>
      <c r="B381" s="100" t="s">
        <v>968</v>
      </c>
      <c r="C381" s="101" t="s">
        <v>1027</v>
      </c>
      <c r="D381" s="124" t="s">
        <v>661</v>
      </c>
      <c r="E381" s="161" t="s">
        <v>684</v>
      </c>
      <c r="F381" s="163"/>
      <c r="G381" s="129" t="s">
        <v>1027</v>
      </c>
      <c r="H381" s="96">
        <v>4571000</v>
      </c>
      <c r="I381" s="102">
        <v>0</v>
      </c>
      <c r="J381" s="103">
        <v>4571000</v>
      </c>
      <c r="K381" s="118" t="str">
        <f t="shared" si="16"/>
        <v>000050215000R0184000</v>
      </c>
      <c r="L381" s="106" t="s">
        <v>683</v>
      </c>
    </row>
    <row r="382" spans="1:12" s="84" customFormat="1" ht="33.75">
      <c r="A382" s="79" t="s">
        <v>636</v>
      </c>
      <c r="B382" s="78" t="s">
        <v>968</v>
      </c>
      <c r="C382" s="121" t="s">
        <v>1027</v>
      </c>
      <c r="D382" s="125" t="s">
        <v>661</v>
      </c>
      <c r="E382" s="155" t="s">
        <v>684</v>
      </c>
      <c r="F382" s="154"/>
      <c r="G382" s="122" t="s">
        <v>637</v>
      </c>
      <c r="H382" s="80">
        <v>4571000</v>
      </c>
      <c r="I382" s="81">
        <v>0</v>
      </c>
      <c r="J382" s="82">
        <f>MAX(H382-I382,0)</f>
        <v>4571000</v>
      </c>
      <c r="K382" s="118" t="str">
        <f t="shared" si="16"/>
        <v>000050215000R0184414</v>
      </c>
      <c r="L382" s="83" t="str">
        <f>C382&amp;D382&amp;E382&amp;F382&amp;G382</f>
        <v>000050215000R0184414</v>
      </c>
    </row>
    <row r="383" spans="1:12" ht="22.5">
      <c r="A383" s="99" t="s">
        <v>1131</v>
      </c>
      <c r="B383" s="100" t="s">
        <v>968</v>
      </c>
      <c r="C383" s="101" t="s">
        <v>1027</v>
      </c>
      <c r="D383" s="124" t="s">
        <v>661</v>
      </c>
      <c r="E383" s="161" t="s">
        <v>1133</v>
      </c>
      <c r="F383" s="163"/>
      <c r="G383" s="129" t="s">
        <v>1027</v>
      </c>
      <c r="H383" s="96">
        <v>880000</v>
      </c>
      <c r="I383" s="102">
        <v>94182</v>
      </c>
      <c r="J383" s="103">
        <v>785818</v>
      </c>
      <c r="K383" s="118" t="str">
        <f t="shared" si="16"/>
        <v>00005029300000000000</v>
      </c>
      <c r="L383" s="106" t="s">
        <v>685</v>
      </c>
    </row>
    <row r="384" spans="1:12" ht="12.75">
      <c r="A384" s="99" t="s">
        <v>686</v>
      </c>
      <c r="B384" s="100" t="s">
        <v>968</v>
      </c>
      <c r="C384" s="101" t="s">
        <v>1027</v>
      </c>
      <c r="D384" s="124" t="s">
        <v>661</v>
      </c>
      <c r="E384" s="161" t="s">
        <v>688</v>
      </c>
      <c r="F384" s="163"/>
      <c r="G384" s="129" t="s">
        <v>1027</v>
      </c>
      <c r="H384" s="96">
        <v>880000</v>
      </c>
      <c r="I384" s="102">
        <v>94182</v>
      </c>
      <c r="J384" s="103">
        <v>785818</v>
      </c>
      <c r="K384" s="118" t="str">
        <f t="shared" si="16"/>
        <v>00005029300029110000</v>
      </c>
      <c r="L384" s="106" t="s">
        <v>687</v>
      </c>
    </row>
    <row r="385" spans="1:12" s="84" customFormat="1" ht="22.5">
      <c r="A385" s="79" t="s">
        <v>1129</v>
      </c>
      <c r="B385" s="78" t="s">
        <v>968</v>
      </c>
      <c r="C385" s="121" t="s">
        <v>1027</v>
      </c>
      <c r="D385" s="125" t="s">
        <v>661</v>
      </c>
      <c r="E385" s="155" t="s">
        <v>688</v>
      </c>
      <c r="F385" s="154"/>
      <c r="G385" s="122" t="s">
        <v>1130</v>
      </c>
      <c r="H385" s="80">
        <v>856508</v>
      </c>
      <c r="I385" s="81">
        <v>94182</v>
      </c>
      <c r="J385" s="82">
        <f>MAX(H385-I385,0)</f>
        <v>762326</v>
      </c>
      <c r="K385" s="118" t="str">
        <f t="shared" si="16"/>
        <v>00005029300029110244</v>
      </c>
      <c r="L385" s="83" t="str">
        <f>C385&amp;D385&amp;E385&amp;F385&amp;G385</f>
        <v>00005029300029110244</v>
      </c>
    </row>
    <row r="386" spans="1:12" s="84" customFormat="1" ht="22.5">
      <c r="A386" s="79" t="s">
        <v>1249</v>
      </c>
      <c r="B386" s="78" t="s">
        <v>968</v>
      </c>
      <c r="C386" s="121" t="s">
        <v>1027</v>
      </c>
      <c r="D386" s="125" t="s">
        <v>661</v>
      </c>
      <c r="E386" s="155" t="s">
        <v>688</v>
      </c>
      <c r="F386" s="154"/>
      <c r="G386" s="122" t="s">
        <v>1250</v>
      </c>
      <c r="H386" s="80">
        <v>23492</v>
      </c>
      <c r="I386" s="81">
        <v>0</v>
      </c>
      <c r="J386" s="82">
        <f>MAX(H386-I386,0)</f>
        <v>23492</v>
      </c>
      <c r="K386" s="118" t="str">
        <f t="shared" si="16"/>
        <v>00005029300029110831</v>
      </c>
      <c r="L386" s="83" t="str">
        <f>C386&amp;D386&amp;E386&amp;F386&amp;G386</f>
        <v>00005029300029110831</v>
      </c>
    </row>
    <row r="387" spans="1:12" ht="12.75">
      <c r="A387" s="99" t="s">
        <v>689</v>
      </c>
      <c r="B387" s="100" t="s">
        <v>968</v>
      </c>
      <c r="C387" s="101" t="s">
        <v>1027</v>
      </c>
      <c r="D387" s="124" t="s">
        <v>691</v>
      </c>
      <c r="E387" s="161" t="s">
        <v>1096</v>
      </c>
      <c r="F387" s="163"/>
      <c r="G387" s="129" t="s">
        <v>1027</v>
      </c>
      <c r="H387" s="96">
        <v>2467210</v>
      </c>
      <c r="I387" s="102">
        <v>132538.57</v>
      </c>
      <c r="J387" s="103">
        <v>2334671.43</v>
      </c>
      <c r="K387" s="118" t="str">
        <f t="shared" si="16"/>
        <v>00005030000000000000</v>
      </c>
      <c r="L387" s="106" t="s">
        <v>690</v>
      </c>
    </row>
    <row r="388" spans="1:12" ht="22.5">
      <c r="A388" s="99" t="s">
        <v>1131</v>
      </c>
      <c r="B388" s="100" t="s">
        <v>968</v>
      </c>
      <c r="C388" s="101" t="s">
        <v>1027</v>
      </c>
      <c r="D388" s="124" t="s">
        <v>691</v>
      </c>
      <c r="E388" s="161" t="s">
        <v>1133</v>
      </c>
      <c r="F388" s="163"/>
      <c r="G388" s="129" t="s">
        <v>1027</v>
      </c>
      <c r="H388" s="96">
        <v>2467210</v>
      </c>
      <c r="I388" s="102">
        <v>132538.57</v>
      </c>
      <c r="J388" s="103">
        <v>2334671.43</v>
      </c>
      <c r="K388" s="118" t="str">
        <f t="shared" si="16"/>
        <v>00005039300000000000</v>
      </c>
      <c r="L388" s="106" t="s">
        <v>692</v>
      </c>
    </row>
    <row r="389" spans="1:12" ht="12.75">
      <c r="A389" s="99" t="s">
        <v>693</v>
      </c>
      <c r="B389" s="100" t="s">
        <v>968</v>
      </c>
      <c r="C389" s="101" t="s">
        <v>1027</v>
      </c>
      <c r="D389" s="124" t="s">
        <v>691</v>
      </c>
      <c r="E389" s="161" t="s">
        <v>695</v>
      </c>
      <c r="F389" s="163"/>
      <c r="G389" s="129" t="s">
        <v>1027</v>
      </c>
      <c r="H389" s="96">
        <v>50000</v>
      </c>
      <c r="I389" s="102">
        <v>7092.55</v>
      </c>
      <c r="J389" s="103">
        <v>42907.45</v>
      </c>
      <c r="K389" s="118" t="str">
        <f aca="true" t="shared" si="17" ref="K389:K422">C389&amp;D389&amp;E389&amp;F389&amp;G389</f>
        <v>00005039300027010000</v>
      </c>
      <c r="L389" s="106" t="s">
        <v>694</v>
      </c>
    </row>
    <row r="390" spans="1:12" s="84" customFormat="1" ht="22.5">
      <c r="A390" s="79" t="s">
        <v>1129</v>
      </c>
      <c r="B390" s="78" t="s">
        <v>968</v>
      </c>
      <c r="C390" s="121" t="s">
        <v>1027</v>
      </c>
      <c r="D390" s="125" t="s">
        <v>691</v>
      </c>
      <c r="E390" s="155" t="s">
        <v>695</v>
      </c>
      <c r="F390" s="154"/>
      <c r="G390" s="122" t="s">
        <v>1130</v>
      </c>
      <c r="H390" s="80">
        <v>50000</v>
      </c>
      <c r="I390" s="81">
        <v>7092.55</v>
      </c>
      <c r="J390" s="82">
        <f>MAX(H390-I390,0)</f>
        <v>42907.45</v>
      </c>
      <c r="K390" s="118" t="str">
        <f t="shared" si="17"/>
        <v>00005039300027010244</v>
      </c>
      <c r="L390" s="83" t="str">
        <f>C390&amp;D390&amp;E390&amp;F390&amp;G390</f>
        <v>00005039300027010244</v>
      </c>
    </row>
    <row r="391" spans="1:12" ht="12.75">
      <c r="A391" s="99" t="s">
        <v>696</v>
      </c>
      <c r="B391" s="100" t="s">
        <v>968</v>
      </c>
      <c r="C391" s="101" t="s">
        <v>1027</v>
      </c>
      <c r="D391" s="124" t="s">
        <v>691</v>
      </c>
      <c r="E391" s="161" t="s">
        <v>698</v>
      </c>
      <c r="F391" s="163"/>
      <c r="G391" s="129" t="s">
        <v>1027</v>
      </c>
      <c r="H391" s="96">
        <v>2412210</v>
      </c>
      <c r="I391" s="102">
        <v>120446.02</v>
      </c>
      <c r="J391" s="103">
        <v>2291763.98</v>
      </c>
      <c r="K391" s="118" t="str">
        <f t="shared" si="17"/>
        <v>00005039300027030000</v>
      </c>
      <c r="L391" s="106" t="s">
        <v>697</v>
      </c>
    </row>
    <row r="392" spans="1:12" s="84" customFormat="1" ht="22.5">
      <c r="A392" s="79" t="s">
        <v>1129</v>
      </c>
      <c r="B392" s="78" t="s">
        <v>968</v>
      </c>
      <c r="C392" s="121" t="s">
        <v>1027</v>
      </c>
      <c r="D392" s="125" t="s">
        <v>691</v>
      </c>
      <c r="E392" s="155" t="s">
        <v>698</v>
      </c>
      <c r="F392" s="154"/>
      <c r="G392" s="122" t="s">
        <v>1130</v>
      </c>
      <c r="H392" s="80">
        <v>2412210</v>
      </c>
      <c r="I392" s="81">
        <v>120446.02</v>
      </c>
      <c r="J392" s="82">
        <f>MAX(H392-I392,0)</f>
        <v>2291763.98</v>
      </c>
      <c r="K392" s="118" t="str">
        <f t="shared" si="17"/>
        <v>00005039300027030244</v>
      </c>
      <c r="L392" s="83" t="str">
        <f>C392&amp;D392&amp;E392&amp;F392&amp;G392</f>
        <v>00005039300027030244</v>
      </c>
    </row>
    <row r="393" spans="1:12" ht="12.75">
      <c r="A393" s="99" t="s">
        <v>1246</v>
      </c>
      <c r="B393" s="100" t="s">
        <v>968</v>
      </c>
      <c r="C393" s="101" t="s">
        <v>1027</v>
      </c>
      <c r="D393" s="124" t="s">
        <v>691</v>
      </c>
      <c r="E393" s="161" t="s">
        <v>1248</v>
      </c>
      <c r="F393" s="163"/>
      <c r="G393" s="129" t="s">
        <v>1027</v>
      </c>
      <c r="H393" s="96">
        <v>5000</v>
      </c>
      <c r="I393" s="102">
        <v>5000</v>
      </c>
      <c r="J393" s="103">
        <v>0</v>
      </c>
      <c r="K393" s="118" t="str">
        <f t="shared" si="17"/>
        <v>00005039390099990000</v>
      </c>
      <c r="L393" s="106" t="s">
        <v>699</v>
      </c>
    </row>
    <row r="394" spans="1:12" s="84" customFormat="1" ht="22.5">
      <c r="A394" s="79" t="s">
        <v>1249</v>
      </c>
      <c r="B394" s="78" t="s">
        <v>968</v>
      </c>
      <c r="C394" s="121" t="s">
        <v>1027</v>
      </c>
      <c r="D394" s="125" t="s">
        <v>691</v>
      </c>
      <c r="E394" s="155" t="s">
        <v>1248</v>
      </c>
      <c r="F394" s="154"/>
      <c r="G394" s="122" t="s">
        <v>1250</v>
      </c>
      <c r="H394" s="80">
        <v>5000</v>
      </c>
      <c r="I394" s="81">
        <v>5000</v>
      </c>
      <c r="J394" s="82">
        <f>MAX(H394-I394,0)</f>
        <v>0</v>
      </c>
      <c r="K394" s="118" t="str">
        <f t="shared" si="17"/>
        <v>00005039390099990831</v>
      </c>
      <c r="L394" s="83" t="str">
        <f>C394&amp;D394&amp;E394&amp;F394&amp;G394</f>
        <v>00005039390099990831</v>
      </c>
    </row>
    <row r="395" spans="1:12" ht="12.75">
      <c r="A395" s="99" t="s">
        <v>700</v>
      </c>
      <c r="B395" s="100" t="s">
        <v>968</v>
      </c>
      <c r="C395" s="101" t="s">
        <v>1027</v>
      </c>
      <c r="D395" s="124" t="s">
        <v>702</v>
      </c>
      <c r="E395" s="161" t="s">
        <v>1096</v>
      </c>
      <c r="F395" s="163"/>
      <c r="G395" s="129" t="s">
        <v>1027</v>
      </c>
      <c r="H395" s="96">
        <v>661959800</v>
      </c>
      <c r="I395" s="102">
        <v>467015114.86</v>
      </c>
      <c r="J395" s="103">
        <v>194944685.14</v>
      </c>
      <c r="K395" s="118" t="str">
        <f t="shared" si="17"/>
        <v>00007000000000000000</v>
      </c>
      <c r="L395" s="106" t="s">
        <v>701</v>
      </c>
    </row>
    <row r="396" spans="1:12" ht="12.75">
      <c r="A396" s="99" t="s">
        <v>703</v>
      </c>
      <c r="B396" s="100" t="s">
        <v>968</v>
      </c>
      <c r="C396" s="101" t="s">
        <v>1027</v>
      </c>
      <c r="D396" s="124" t="s">
        <v>705</v>
      </c>
      <c r="E396" s="161" t="s">
        <v>1096</v>
      </c>
      <c r="F396" s="163"/>
      <c r="G396" s="129" t="s">
        <v>1027</v>
      </c>
      <c r="H396" s="96">
        <v>272731955.42</v>
      </c>
      <c r="I396" s="102">
        <v>192982348.38</v>
      </c>
      <c r="J396" s="103">
        <v>79749607.04</v>
      </c>
      <c r="K396" s="118" t="str">
        <f t="shared" si="17"/>
        <v>00007010000000000000</v>
      </c>
      <c r="L396" s="106" t="s">
        <v>704</v>
      </c>
    </row>
    <row r="397" spans="1:12" ht="33.75">
      <c r="A397" s="99" t="s">
        <v>706</v>
      </c>
      <c r="B397" s="100" t="s">
        <v>968</v>
      </c>
      <c r="C397" s="101" t="s">
        <v>1027</v>
      </c>
      <c r="D397" s="124" t="s">
        <v>705</v>
      </c>
      <c r="E397" s="161" t="s">
        <v>708</v>
      </c>
      <c r="F397" s="163"/>
      <c r="G397" s="129" t="s">
        <v>1027</v>
      </c>
      <c r="H397" s="96">
        <v>228609561.93</v>
      </c>
      <c r="I397" s="102">
        <v>156791103.82</v>
      </c>
      <c r="J397" s="103">
        <v>71818458.11</v>
      </c>
      <c r="K397" s="118" t="str">
        <f t="shared" si="17"/>
        <v>00007010200000000000</v>
      </c>
      <c r="L397" s="106" t="s">
        <v>707</v>
      </c>
    </row>
    <row r="398" spans="1:12" ht="56.25">
      <c r="A398" s="99" t="s">
        <v>709</v>
      </c>
      <c r="B398" s="100" t="s">
        <v>968</v>
      </c>
      <c r="C398" s="101" t="s">
        <v>1027</v>
      </c>
      <c r="D398" s="124" t="s">
        <v>705</v>
      </c>
      <c r="E398" s="161" t="s">
        <v>711</v>
      </c>
      <c r="F398" s="163"/>
      <c r="G398" s="129" t="s">
        <v>1027</v>
      </c>
      <c r="H398" s="96">
        <v>2542800</v>
      </c>
      <c r="I398" s="102">
        <v>1708911</v>
      </c>
      <c r="J398" s="103">
        <v>833889</v>
      </c>
      <c r="K398" s="118" t="str">
        <f t="shared" si="17"/>
        <v>00007010210000000000</v>
      </c>
      <c r="L398" s="106" t="s">
        <v>710</v>
      </c>
    </row>
    <row r="399" spans="1:12" ht="67.5">
      <c r="A399" s="99" t="s">
        <v>712</v>
      </c>
      <c r="B399" s="100" t="s">
        <v>968</v>
      </c>
      <c r="C399" s="101" t="s">
        <v>1027</v>
      </c>
      <c r="D399" s="124" t="s">
        <v>705</v>
      </c>
      <c r="E399" s="161" t="s">
        <v>714</v>
      </c>
      <c r="F399" s="163"/>
      <c r="G399" s="129" t="s">
        <v>1027</v>
      </c>
      <c r="H399" s="96">
        <v>247200</v>
      </c>
      <c r="I399" s="102">
        <v>87300</v>
      </c>
      <c r="J399" s="103">
        <v>159900</v>
      </c>
      <c r="K399" s="118" t="str">
        <f t="shared" si="17"/>
        <v>000070102100L0271000</v>
      </c>
      <c r="L399" s="106" t="s">
        <v>713</v>
      </c>
    </row>
    <row r="400" spans="1:12" s="84" customFormat="1" ht="12.75">
      <c r="A400" s="79" t="s">
        <v>715</v>
      </c>
      <c r="B400" s="78" t="s">
        <v>968</v>
      </c>
      <c r="C400" s="121" t="s">
        <v>1027</v>
      </c>
      <c r="D400" s="125" t="s">
        <v>705</v>
      </c>
      <c r="E400" s="155" t="s">
        <v>714</v>
      </c>
      <c r="F400" s="154"/>
      <c r="G400" s="122" t="s">
        <v>716</v>
      </c>
      <c r="H400" s="80">
        <v>247200</v>
      </c>
      <c r="I400" s="81">
        <v>87300</v>
      </c>
      <c r="J400" s="82">
        <f>MAX(H400-I400,0)</f>
        <v>159900</v>
      </c>
      <c r="K400" s="118" t="str">
        <f t="shared" si="17"/>
        <v>000070102100L0271622</v>
      </c>
      <c r="L400" s="83" t="str">
        <f>C400&amp;D400&amp;E400&amp;F400&amp;G400</f>
        <v>000070102100L0271622</v>
      </c>
    </row>
    <row r="401" spans="1:12" ht="67.5">
      <c r="A401" s="99" t="s">
        <v>717</v>
      </c>
      <c r="B401" s="100" t="s">
        <v>968</v>
      </c>
      <c r="C401" s="101" t="s">
        <v>1027</v>
      </c>
      <c r="D401" s="124" t="s">
        <v>705</v>
      </c>
      <c r="E401" s="161" t="s">
        <v>719</v>
      </c>
      <c r="F401" s="163"/>
      <c r="G401" s="129" t="s">
        <v>1027</v>
      </c>
      <c r="H401" s="96">
        <v>2295600</v>
      </c>
      <c r="I401" s="102">
        <v>1621611</v>
      </c>
      <c r="J401" s="103">
        <v>673989</v>
      </c>
      <c r="K401" s="118" t="str">
        <f t="shared" si="17"/>
        <v>000070102100R0271000</v>
      </c>
      <c r="L401" s="106" t="s">
        <v>718</v>
      </c>
    </row>
    <row r="402" spans="1:12" s="84" customFormat="1" ht="12.75">
      <c r="A402" s="79" t="s">
        <v>715</v>
      </c>
      <c r="B402" s="78" t="s">
        <v>968</v>
      </c>
      <c r="C402" s="121" t="s">
        <v>1027</v>
      </c>
      <c r="D402" s="125" t="s">
        <v>705</v>
      </c>
      <c r="E402" s="155" t="s">
        <v>719</v>
      </c>
      <c r="F402" s="154"/>
      <c r="G402" s="122" t="s">
        <v>716</v>
      </c>
      <c r="H402" s="80">
        <v>2295600</v>
      </c>
      <c r="I402" s="81">
        <v>1621611</v>
      </c>
      <c r="J402" s="82">
        <f>MAX(H402-I402,0)</f>
        <v>673989</v>
      </c>
      <c r="K402" s="118" t="str">
        <f t="shared" si="17"/>
        <v>000070102100R0271622</v>
      </c>
      <c r="L402" s="83" t="str">
        <f>C402&amp;D402&amp;E402&amp;F402&amp;G402</f>
        <v>000070102100R0271622</v>
      </c>
    </row>
    <row r="403" spans="1:12" ht="78.75">
      <c r="A403" s="99" t="s">
        <v>720</v>
      </c>
      <c r="B403" s="100" t="s">
        <v>968</v>
      </c>
      <c r="C403" s="101" t="s">
        <v>1027</v>
      </c>
      <c r="D403" s="124" t="s">
        <v>705</v>
      </c>
      <c r="E403" s="161" t="s">
        <v>722</v>
      </c>
      <c r="F403" s="163"/>
      <c r="G403" s="129" t="s">
        <v>1027</v>
      </c>
      <c r="H403" s="96">
        <v>226066761.93</v>
      </c>
      <c r="I403" s="102">
        <v>155082192.82</v>
      </c>
      <c r="J403" s="103">
        <v>70984569.11</v>
      </c>
      <c r="K403" s="118" t="str">
        <f t="shared" si="17"/>
        <v>00007010260000000000</v>
      </c>
      <c r="L403" s="106" t="s">
        <v>721</v>
      </c>
    </row>
    <row r="404" spans="1:12" ht="12.75">
      <c r="A404" s="99" t="s">
        <v>703</v>
      </c>
      <c r="B404" s="100" t="s">
        <v>968</v>
      </c>
      <c r="C404" s="101" t="s">
        <v>1027</v>
      </c>
      <c r="D404" s="124" t="s">
        <v>705</v>
      </c>
      <c r="E404" s="161" t="s">
        <v>724</v>
      </c>
      <c r="F404" s="163"/>
      <c r="G404" s="129" t="s">
        <v>1027</v>
      </c>
      <c r="H404" s="96">
        <v>68643214.19</v>
      </c>
      <c r="I404" s="102">
        <v>42277929.27</v>
      </c>
      <c r="J404" s="103">
        <v>26365284.92</v>
      </c>
      <c r="K404" s="118" t="str">
        <f t="shared" si="17"/>
        <v>00007010260001200000</v>
      </c>
      <c r="L404" s="106" t="s">
        <v>723</v>
      </c>
    </row>
    <row r="405" spans="1:12" s="84" customFormat="1" ht="45">
      <c r="A405" s="79" t="s">
        <v>725</v>
      </c>
      <c r="B405" s="78" t="s">
        <v>968</v>
      </c>
      <c r="C405" s="121" t="s">
        <v>1027</v>
      </c>
      <c r="D405" s="125" t="s">
        <v>705</v>
      </c>
      <c r="E405" s="155" t="s">
        <v>724</v>
      </c>
      <c r="F405" s="154"/>
      <c r="G405" s="122" t="s">
        <v>726</v>
      </c>
      <c r="H405" s="80">
        <v>8189814.34</v>
      </c>
      <c r="I405" s="81">
        <v>4999483.17</v>
      </c>
      <c r="J405" s="82">
        <f>MAX(H405-I405,0)</f>
        <v>3190331.17</v>
      </c>
      <c r="K405" s="118" t="str">
        <f t="shared" si="17"/>
        <v>00007010260001200611</v>
      </c>
      <c r="L405" s="83" t="str">
        <f>C405&amp;D405&amp;E405&amp;F405&amp;G405</f>
        <v>00007010260001200611</v>
      </c>
    </row>
    <row r="406" spans="1:12" s="84" customFormat="1" ht="45">
      <c r="A406" s="79" t="s">
        <v>727</v>
      </c>
      <c r="B406" s="78" t="s">
        <v>968</v>
      </c>
      <c r="C406" s="121" t="s">
        <v>1027</v>
      </c>
      <c r="D406" s="125" t="s">
        <v>705</v>
      </c>
      <c r="E406" s="155" t="s">
        <v>724</v>
      </c>
      <c r="F406" s="154"/>
      <c r="G406" s="122" t="s">
        <v>728</v>
      </c>
      <c r="H406" s="80">
        <v>60453399.85</v>
      </c>
      <c r="I406" s="81">
        <v>37278446.1</v>
      </c>
      <c r="J406" s="82">
        <f>MAX(H406-I406,0)</f>
        <v>23174953.75</v>
      </c>
      <c r="K406" s="118" t="str">
        <f t="shared" si="17"/>
        <v>00007010260001200621</v>
      </c>
      <c r="L406" s="83" t="str">
        <f>C406&amp;D406&amp;E406&amp;F406&amp;G406</f>
        <v>00007010260001200621</v>
      </c>
    </row>
    <row r="407" spans="1:12" ht="45">
      <c r="A407" s="99" t="s">
        <v>729</v>
      </c>
      <c r="B407" s="100" t="s">
        <v>968</v>
      </c>
      <c r="C407" s="101" t="s">
        <v>1027</v>
      </c>
      <c r="D407" s="124" t="s">
        <v>705</v>
      </c>
      <c r="E407" s="161" t="s">
        <v>731</v>
      </c>
      <c r="F407" s="163"/>
      <c r="G407" s="129" t="s">
        <v>1027</v>
      </c>
      <c r="H407" s="96">
        <v>366647.74</v>
      </c>
      <c r="I407" s="102">
        <v>0</v>
      </c>
      <c r="J407" s="103">
        <v>366647.74</v>
      </c>
      <c r="K407" s="118" t="str">
        <f t="shared" si="17"/>
        <v>00007010260012130000</v>
      </c>
      <c r="L407" s="106" t="s">
        <v>730</v>
      </c>
    </row>
    <row r="408" spans="1:12" s="84" customFormat="1" ht="12.75">
      <c r="A408" s="79" t="s">
        <v>732</v>
      </c>
      <c r="B408" s="78" t="s">
        <v>968</v>
      </c>
      <c r="C408" s="121" t="s">
        <v>1027</v>
      </c>
      <c r="D408" s="125" t="s">
        <v>705</v>
      </c>
      <c r="E408" s="155" t="s">
        <v>731</v>
      </c>
      <c r="F408" s="154"/>
      <c r="G408" s="122" t="s">
        <v>733</v>
      </c>
      <c r="H408" s="80">
        <v>100000</v>
      </c>
      <c r="I408" s="81">
        <v>0</v>
      </c>
      <c r="J408" s="82">
        <f>MAX(H408-I408,0)</f>
        <v>100000</v>
      </c>
      <c r="K408" s="118" t="str">
        <f t="shared" si="17"/>
        <v>00007010260012130612</v>
      </c>
      <c r="L408" s="83" t="str">
        <f>C408&amp;D408&amp;E408&amp;F408&amp;G408</f>
        <v>00007010260012130612</v>
      </c>
    </row>
    <row r="409" spans="1:12" s="84" customFormat="1" ht="12.75">
      <c r="A409" s="79" t="s">
        <v>715</v>
      </c>
      <c r="B409" s="78" t="s">
        <v>968</v>
      </c>
      <c r="C409" s="121" t="s">
        <v>1027</v>
      </c>
      <c r="D409" s="125" t="s">
        <v>705</v>
      </c>
      <c r="E409" s="155" t="s">
        <v>731</v>
      </c>
      <c r="F409" s="154"/>
      <c r="G409" s="122" t="s">
        <v>716</v>
      </c>
      <c r="H409" s="80">
        <v>266647.74</v>
      </c>
      <c r="I409" s="81">
        <v>0</v>
      </c>
      <c r="J409" s="82">
        <f>MAX(H409-I409,0)</f>
        <v>266647.74</v>
      </c>
      <c r="K409" s="118" t="str">
        <f t="shared" si="17"/>
        <v>00007010260012130622</v>
      </c>
      <c r="L409" s="83" t="str">
        <f>C409&amp;D409&amp;E409&amp;F409&amp;G409</f>
        <v>00007010260012130622</v>
      </c>
    </row>
    <row r="410" spans="1:12" ht="56.25">
      <c r="A410" s="99" t="s">
        <v>734</v>
      </c>
      <c r="B410" s="100" t="s">
        <v>968</v>
      </c>
      <c r="C410" s="101" t="s">
        <v>1027</v>
      </c>
      <c r="D410" s="124" t="s">
        <v>705</v>
      </c>
      <c r="E410" s="161" t="s">
        <v>736</v>
      </c>
      <c r="F410" s="163"/>
      <c r="G410" s="129" t="s">
        <v>1027</v>
      </c>
      <c r="H410" s="96">
        <v>200000</v>
      </c>
      <c r="I410" s="102">
        <v>50000</v>
      </c>
      <c r="J410" s="103">
        <v>150000</v>
      </c>
      <c r="K410" s="118" t="str">
        <f t="shared" si="17"/>
        <v>00007010260020220000</v>
      </c>
      <c r="L410" s="106" t="s">
        <v>735</v>
      </c>
    </row>
    <row r="411" spans="1:12" s="84" customFormat="1" ht="12.75">
      <c r="A411" s="79" t="s">
        <v>715</v>
      </c>
      <c r="B411" s="78" t="s">
        <v>968</v>
      </c>
      <c r="C411" s="121" t="s">
        <v>1027</v>
      </c>
      <c r="D411" s="125" t="s">
        <v>705</v>
      </c>
      <c r="E411" s="155" t="s">
        <v>736</v>
      </c>
      <c r="F411" s="154"/>
      <c r="G411" s="122" t="s">
        <v>716</v>
      </c>
      <c r="H411" s="80">
        <v>200000</v>
      </c>
      <c r="I411" s="81">
        <v>50000</v>
      </c>
      <c r="J411" s="82">
        <f>MAX(H411-I411,0)</f>
        <v>150000</v>
      </c>
      <c r="K411" s="118" t="str">
        <f t="shared" si="17"/>
        <v>00007010260020220622</v>
      </c>
      <c r="L411" s="83" t="str">
        <f>C411&amp;D411&amp;E411&amp;F411&amp;G411</f>
        <v>00007010260020220622</v>
      </c>
    </row>
    <row r="412" spans="1:12" ht="12.75">
      <c r="A412" s="99" t="s">
        <v>560</v>
      </c>
      <c r="B412" s="100" t="s">
        <v>968</v>
      </c>
      <c r="C412" s="101" t="s">
        <v>1027</v>
      </c>
      <c r="D412" s="124" t="s">
        <v>705</v>
      </c>
      <c r="E412" s="161" t="s">
        <v>562</v>
      </c>
      <c r="F412" s="163"/>
      <c r="G412" s="129" t="s">
        <v>1027</v>
      </c>
      <c r="H412" s="96">
        <v>150279700</v>
      </c>
      <c r="I412" s="102">
        <v>109959641</v>
      </c>
      <c r="J412" s="103">
        <v>40320059</v>
      </c>
      <c r="K412" s="118" t="str">
        <f t="shared" si="17"/>
        <v>00007010260070040000</v>
      </c>
      <c r="L412" s="106" t="s">
        <v>561</v>
      </c>
    </row>
    <row r="413" spans="1:12" s="84" customFormat="1" ht="45">
      <c r="A413" s="79" t="s">
        <v>725</v>
      </c>
      <c r="B413" s="78" t="s">
        <v>968</v>
      </c>
      <c r="C413" s="121" t="s">
        <v>1027</v>
      </c>
      <c r="D413" s="125" t="s">
        <v>705</v>
      </c>
      <c r="E413" s="155" t="s">
        <v>562</v>
      </c>
      <c r="F413" s="154"/>
      <c r="G413" s="122" t="s">
        <v>726</v>
      </c>
      <c r="H413" s="80">
        <v>15246100</v>
      </c>
      <c r="I413" s="81">
        <v>11014325</v>
      </c>
      <c r="J413" s="82">
        <f>MAX(H413-I413,0)</f>
        <v>4231775</v>
      </c>
      <c r="K413" s="118" t="str">
        <f t="shared" si="17"/>
        <v>00007010260070040611</v>
      </c>
      <c r="L413" s="83" t="str">
        <f>C413&amp;D413&amp;E413&amp;F413&amp;G413</f>
        <v>00007010260070040611</v>
      </c>
    </row>
    <row r="414" spans="1:12" s="84" customFormat="1" ht="45">
      <c r="A414" s="79" t="s">
        <v>727</v>
      </c>
      <c r="B414" s="78" t="s">
        <v>968</v>
      </c>
      <c r="C414" s="121" t="s">
        <v>1027</v>
      </c>
      <c r="D414" s="125" t="s">
        <v>705</v>
      </c>
      <c r="E414" s="155" t="s">
        <v>562</v>
      </c>
      <c r="F414" s="154"/>
      <c r="G414" s="122" t="s">
        <v>728</v>
      </c>
      <c r="H414" s="80">
        <v>134367700</v>
      </c>
      <c r="I414" s="81">
        <v>98945316</v>
      </c>
      <c r="J414" s="82">
        <f>MAX(H414-I414,0)</f>
        <v>35422384</v>
      </c>
      <c r="K414" s="118" t="str">
        <f t="shared" si="17"/>
        <v>00007010260070040621</v>
      </c>
      <c r="L414" s="83" t="str">
        <f>C414&amp;D414&amp;E414&amp;F414&amp;G414</f>
        <v>00007010260070040621</v>
      </c>
    </row>
    <row r="415" spans="1:12" s="84" customFormat="1" ht="33.75">
      <c r="A415" s="79" t="s">
        <v>563</v>
      </c>
      <c r="B415" s="78" t="s">
        <v>968</v>
      </c>
      <c r="C415" s="121" t="s">
        <v>1027</v>
      </c>
      <c r="D415" s="125" t="s">
        <v>705</v>
      </c>
      <c r="E415" s="155" t="s">
        <v>562</v>
      </c>
      <c r="F415" s="154"/>
      <c r="G415" s="122" t="s">
        <v>564</v>
      </c>
      <c r="H415" s="80">
        <v>665900</v>
      </c>
      <c r="I415" s="81">
        <v>0</v>
      </c>
      <c r="J415" s="82">
        <f>MAX(H415-I415,0)</f>
        <v>665900</v>
      </c>
      <c r="K415" s="118" t="str">
        <f t="shared" si="17"/>
        <v>00007010260070040634</v>
      </c>
      <c r="L415" s="83" t="str">
        <f>C415&amp;D415&amp;E415&amp;F415&amp;G415</f>
        <v>00007010260070040634</v>
      </c>
    </row>
    <row r="416" spans="1:12" ht="22.5">
      <c r="A416" s="99" t="s">
        <v>565</v>
      </c>
      <c r="B416" s="100" t="s">
        <v>968</v>
      </c>
      <c r="C416" s="101" t="s">
        <v>1027</v>
      </c>
      <c r="D416" s="124" t="s">
        <v>705</v>
      </c>
      <c r="E416" s="161" t="s">
        <v>567</v>
      </c>
      <c r="F416" s="163"/>
      <c r="G416" s="129" t="s">
        <v>1027</v>
      </c>
      <c r="H416" s="96">
        <v>2010400</v>
      </c>
      <c r="I416" s="102">
        <v>1402687.56</v>
      </c>
      <c r="J416" s="103">
        <v>607712.44</v>
      </c>
      <c r="K416" s="118" t="str">
        <f t="shared" si="17"/>
        <v>00007010260070060000</v>
      </c>
      <c r="L416" s="106" t="s">
        <v>566</v>
      </c>
    </row>
    <row r="417" spans="1:12" s="84" customFormat="1" ht="45">
      <c r="A417" s="79" t="s">
        <v>725</v>
      </c>
      <c r="B417" s="78" t="s">
        <v>968</v>
      </c>
      <c r="C417" s="121" t="s">
        <v>1027</v>
      </c>
      <c r="D417" s="125" t="s">
        <v>705</v>
      </c>
      <c r="E417" s="155" t="s">
        <v>567</v>
      </c>
      <c r="F417" s="154"/>
      <c r="G417" s="122" t="s">
        <v>726</v>
      </c>
      <c r="H417" s="80">
        <v>24100</v>
      </c>
      <c r="I417" s="81">
        <v>6000</v>
      </c>
      <c r="J417" s="82">
        <f>MAX(H417-I417,0)</f>
        <v>18100</v>
      </c>
      <c r="K417" s="118" t="str">
        <f t="shared" si="17"/>
        <v>00007010260070060611</v>
      </c>
      <c r="L417" s="83" t="str">
        <f>C417&amp;D417&amp;E417&amp;F417&amp;G417</f>
        <v>00007010260070060611</v>
      </c>
    </row>
    <row r="418" spans="1:12" s="84" customFormat="1" ht="45">
      <c r="A418" s="79" t="s">
        <v>727</v>
      </c>
      <c r="B418" s="78" t="s">
        <v>968</v>
      </c>
      <c r="C418" s="121" t="s">
        <v>1027</v>
      </c>
      <c r="D418" s="125" t="s">
        <v>705</v>
      </c>
      <c r="E418" s="155" t="s">
        <v>567</v>
      </c>
      <c r="F418" s="154"/>
      <c r="G418" s="122" t="s">
        <v>728</v>
      </c>
      <c r="H418" s="80">
        <v>1986300</v>
      </c>
      <c r="I418" s="81">
        <v>1396687.56</v>
      </c>
      <c r="J418" s="82">
        <f>MAX(H418-I418,0)</f>
        <v>589612.44</v>
      </c>
      <c r="K418" s="118" t="str">
        <f t="shared" si="17"/>
        <v>00007010260070060621</v>
      </c>
      <c r="L418" s="83" t="str">
        <f>C418&amp;D418&amp;E418&amp;F418&amp;G418</f>
        <v>00007010260070060621</v>
      </c>
    </row>
    <row r="419" spans="1:12" ht="33.75">
      <c r="A419" s="99" t="s">
        <v>568</v>
      </c>
      <c r="B419" s="100" t="s">
        <v>968</v>
      </c>
      <c r="C419" s="101" t="s">
        <v>1027</v>
      </c>
      <c r="D419" s="124" t="s">
        <v>705</v>
      </c>
      <c r="E419" s="161" t="s">
        <v>570</v>
      </c>
      <c r="F419" s="163"/>
      <c r="G419" s="129" t="s">
        <v>1027</v>
      </c>
      <c r="H419" s="96">
        <v>300200</v>
      </c>
      <c r="I419" s="102">
        <v>0</v>
      </c>
      <c r="J419" s="103">
        <v>300200</v>
      </c>
      <c r="K419" s="118" t="str">
        <f t="shared" si="17"/>
        <v>00007010260071410000</v>
      </c>
      <c r="L419" s="106" t="s">
        <v>569</v>
      </c>
    </row>
    <row r="420" spans="1:12" s="84" customFormat="1" ht="45">
      <c r="A420" s="79" t="s">
        <v>725</v>
      </c>
      <c r="B420" s="78" t="s">
        <v>968</v>
      </c>
      <c r="C420" s="121" t="s">
        <v>1027</v>
      </c>
      <c r="D420" s="125" t="s">
        <v>705</v>
      </c>
      <c r="E420" s="155" t="s">
        <v>570</v>
      </c>
      <c r="F420" s="154"/>
      <c r="G420" s="122" t="s">
        <v>726</v>
      </c>
      <c r="H420" s="80">
        <v>84200</v>
      </c>
      <c r="I420" s="81">
        <v>0</v>
      </c>
      <c r="J420" s="82">
        <f>MAX(H420-I420,0)</f>
        <v>84200</v>
      </c>
      <c r="K420" s="118" t="str">
        <f t="shared" si="17"/>
        <v>00007010260071410611</v>
      </c>
      <c r="L420" s="83" t="str">
        <f>C420&amp;D420&amp;E420&amp;F420&amp;G420</f>
        <v>00007010260071410611</v>
      </c>
    </row>
    <row r="421" spans="1:12" s="84" customFormat="1" ht="45">
      <c r="A421" s="79" t="s">
        <v>727</v>
      </c>
      <c r="B421" s="78" t="s">
        <v>968</v>
      </c>
      <c r="C421" s="121" t="s">
        <v>1027</v>
      </c>
      <c r="D421" s="125" t="s">
        <v>705</v>
      </c>
      <c r="E421" s="155" t="s">
        <v>570</v>
      </c>
      <c r="F421" s="154"/>
      <c r="G421" s="122" t="s">
        <v>728</v>
      </c>
      <c r="H421" s="80">
        <v>216000</v>
      </c>
      <c r="I421" s="81">
        <v>0</v>
      </c>
      <c r="J421" s="82">
        <f>MAX(H421-I421,0)</f>
        <v>216000</v>
      </c>
      <c r="K421" s="118" t="str">
        <f t="shared" si="17"/>
        <v>00007010260071410621</v>
      </c>
      <c r="L421" s="83" t="str">
        <f>C421&amp;D421&amp;E421&amp;F421&amp;G421</f>
        <v>00007010260071410621</v>
      </c>
    </row>
    <row r="422" spans="1:12" ht="67.5">
      <c r="A422" s="99" t="s">
        <v>571</v>
      </c>
      <c r="B422" s="100" t="s">
        <v>968</v>
      </c>
      <c r="C422" s="101" t="s">
        <v>1027</v>
      </c>
      <c r="D422" s="124" t="s">
        <v>705</v>
      </c>
      <c r="E422" s="161" t="s">
        <v>573</v>
      </c>
      <c r="F422" s="163"/>
      <c r="G422" s="129" t="s">
        <v>1027</v>
      </c>
      <c r="H422" s="96">
        <v>1524500</v>
      </c>
      <c r="I422" s="102">
        <v>592559.99</v>
      </c>
      <c r="J422" s="103">
        <v>931940.01</v>
      </c>
      <c r="K422" s="118" t="str">
        <f t="shared" si="17"/>
        <v>00007010260072120000</v>
      </c>
      <c r="L422" s="106" t="s">
        <v>572</v>
      </c>
    </row>
    <row r="423" spans="1:12" s="84" customFormat="1" ht="12.75">
      <c r="A423" s="79" t="s">
        <v>732</v>
      </c>
      <c r="B423" s="78" t="s">
        <v>968</v>
      </c>
      <c r="C423" s="121" t="s">
        <v>1027</v>
      </c>
      <c r="D423" s="125" t="s">
        <v>705</v>
      </c>
      <c r="E423" s="155" t="s">
        <v>573</v>
      </c>
      <c r="F423" s="154"/>
      <c r="G423" s="122" t="s">
        <v>733</v>
      </c>
      <c r="H423" s="80">
        <v>334700</v>
      </c>
      <c r="I423" s="81">
        <v>225006</v>
      </c>
      <c r="J423" s="82">
        <f>MAX(H423-I423,0)</f>
        <v>109694</v>
      </c>
      <c r="K423" s="118" t="str">
        <f aca="true" t="shared" si="18" ref="K423:K457">C423&amp;D423&amp;E423&amp;F423&amp;G423</f>
        <v>00007010260072120612</v>
      </c>
      <c r="L423" s="83" t="str">
        <f>C423&amp;D423&amp;E423&amp;F423&amp;G423</f>
        <v>00007010260072120612</v>
      </c>
    </row>
    <row r="424" spans="1:12" s="84" customFormat="1" ht="12.75">
      <c r="A424" s="79" t="s">
        <v>715</v>
      </c>
      <c r="B424" s="78" t="s">
        <v>968</v>
      </c>
      <c r="C424" s="121" t="s">
        <v>1027</v>
      </c>
      <c r="D424" s="125" t="s">
        <v>705</v>
      </c>
      <c r="E424" s="155" t="s">
        <v>573</v>
      </c>
      <c r="F424" s="154"/>
      <c r="G424" s="122" t="s">
        <v>716</v>
      </c>
      <c r="H424" s="80">
        <v>1189800</v>
      </c>
      <c r="I424" s="81">
        <v>367553.99</v>
      </c>
      <c r="J424" s="82">
        <f>MAX(H424-I424,0)</f>
        <v>822246.01</v>
      </c>
      <c r="K424" s="118" t="str">
        <f t="shared" si="18"/>
        <v>00007010260072120622</v>
      </c>
      <c r="L424" s="83" t="str">
        <f>C424&amp;D424&amp;E424&amp;F424&amp;G424</f>
        <v>00007010260072120622</v>
      </c>
    </row>
    <row r="425" spans="1:12" ht="22.5">
      <c r="A425" s="99" t="s">
        <v>574</v>
      </c>
      <c r="B425" s="100" t="s">
        <v>968</v>
      </c>
      <c r="C425" s="101" t="s">
        <v>1027</v>
      </c>
      <c r="D425" s="124" t="s">
        <v>705</v>
      </c>
      <c r="E425" s="161" t="s">
        <v>576</v>
      </c>
      <c r="F425" s="163"/>
      <c r="G425" s="129" t="s">
        <v>1027</v>
      </c>
      <c r="H425" s="96">
        <v>2361100</v>
      </c>
      <c r="I425" s="102">
        <v>750000</v>
      </c>
      <c r="J425" s="103">
        <v>1611100</v>
      </c>
      <c r="K425" s="118" t="str">
        <f t="shared" si="18"/>
        <v>00007010260072550000</v>
      </c>
      <c r="L425" s="106" t="s">
        <v>575</v>
      </c>
    </row>
    <row r="426" spans="1:12" s="84" customFormat="1" ht="12.75">
      <c r="A426" s="79" t="s">
        <v>715</v>
      </c>
      <c r="B426" s="78" t="s">
        <v>968</v>
      </c>
      <c r="C426" s="121" t="s">
        <v>1027</v>
      </c>
      <c r="D426" s="125" t="s">
        <v>705</v>
      </c>
      <c r="E426" s="155" t="s">
        <v>576</v>
      </c>
      <c r="F426" s="154"/>
      <c r="G426" s="122" t="s">
        <v>716</v>
      </c>
      <c r="H426" s="80">
        <v>2361100</v>
      </c>
      <c r="I426" s="81">
        <v>750000</v>
      </c>
      <c r="J426" s="82">
        <f>MAX(H426-I426,0)</f>
        <v>1611100</v>
      </c>
      <c r="K426" s="118" t="str">
        <f t="shared" si="18"/>
        <v>00007010260072550622</v>
      </c>
      <c r="L426" s="83" t="str">
        <f>C426&amp;D426&amp;E426&amp;F426&amp;G426</f>
        <v>00007010260072550622</v>
      </c>
    </row>
    <row r="427" spans="1:12" ht="67.5">
      <c r="A427" s="99" t="s">
        <v>577</v>
      </c>
      <c r="B427" s="100" t="s">
        <v>968</v>
      </c>
      <c r="C427" s="101" t="s">
        <v>1027</v>
      </c>
      <c r="D427" s="124" t="s">
        <v>705</v>
      </c>
      <c r="E427" s="161" t="s">
        <v>579</v>
      </c>
      <c r="F427" s="163"/>
      <c r="G427" s="129" t="s">
        <v>1027</v>
      </c>
      <c r="H427" s="96">
        <v>381000</v>
      </c>
      <c r="I427" s="102">
        <v>49375</v>
      </c>
      <c r="J427" s="103">
        <v>331625</v>
      </c>
      <c r="K427" s="118" t="str">
        <f t="shared" si="18"/>
        <v>000070102600S2120000</v>
      </c>
      <c r="L427" s="106" t="s">
        <v>578</v>
      </c>
    </row>
    <row r="428" spans="1:12" s="84" customFormat="1" ht="12.75">
      <c r="A428" s="79" t="s">
        <v>732</v>
      </c>
      <c r="B428" s="78" t="s">
        <v>968</v>
      </c>
      <c r="C428" s="121" t="s">
        <v>1027</v>
      </c>
      <c r="D428" s="125" t="s">
        <v>705</v>
      </c>
      <c r="E428" s="155" t="s">
        <v>579</v>
      </c>
      <c r="F428" s="154"/>
      <c r="G428" s="122" t="s">
        <v>733</v>
      </c>
      <c r="H428" s="80">
        <v>83600</v>
      </c>
      <c r="I428" s="81">
        <v>35397</v>
      </c>
      <c r="J428" s="82">
        <f>MAX(H428-I428,0)</f>
        <v>48203</v>
      </c>
      <c r="K428" s="118" t="str">
        <f t="shared" si="18"/>
        <v>000070102600S2120612</v>
      </c>
      <c r="L428" s="83" t="str">
        <f>C428&amp;D428&amp;E428&amp;F428&amp;G428</f>
        <v>000070102600S2120612</v>
      </c>
    </row>
    <row r="429" spans="1:12" s="84" customFormat="1" ht="12.75">
      <c r="A429" s="79" t="s">
        <v>715</v>
      </c>
      <c r="B429" s="78" t="s">
        <v>968</v>
      </c>
      <c r="C429" s="121" t="s">
        <v>1027</v>
      </c>
      <c r="D429" s="125" t="s">
        <v>705</v>
      </c>
      <c r="E429" s="155" t="s">
        <v>579</v>
      </c>
      <c r="F429" s="154"/>
      <c r="G429" s="122" t="s">
        <v>716</v>
      </c>
      <c r="H429" s="80">
        <v>297400</v>
      </c>
      <c r="I429" s="81">
        <v>13978</v>
      </c>
      <c r="J429" s="82">
        <f>MAX(H429-I429,0)</f>
        <v>283422</v>
      </c>
      <c r="K429" s="118" t="str">
        <f t="shared" si="18"/>
        <v>000070102600S2120622</v>
      </c>
      <c r="L429" s="83" t="str">
        <f>C429&amp;D429&amp;E429&amp;F429&amp;G429</f>
        <v>000070102600S2120622</v>
      </c>
    </row>
    <row r="430" spans="1:12" ht="22.5">
      <c r="A430" s="99" t="s">
        <v>580</v>
      </c>
      <c r="B430" s="100" t="s">
        <v>968</v>
      </c>
      <c r="C430" s="101" t="s">
        <v>1027</v>
      </c>
      <c r="D430" s="124" t="s">
        <v>705</v>
      </c>
      <c r="E430" s="161" t="s">
        <v>582</v>
      </c>
      <c r="F430" s="163"/>
      <c r="G430" s="129" t="s">
        <v>1027</v>
      </c>
      <c r="H430" s="96">
        <v>124300</v>
      </c>
      <c r="I430" s="102">
        <v>0</v>
      </c>
      <c r="J430" s="103">
        <v>124300</v>
      </c>
      <c r="K430" s="118" t="str">
        <f t="shared" si="18"/>
        <v>000070102600S2550000</v>
      </c>
      <c r="L430" s="106" t="s">
        <v>581</v>
      </c>
    </row>
    <row r="431" spans="1:12" s="84" customFormat="1" ht="12.75">
      <c r="A431" s="79" t="s">
        <v>715</v>
      </c>
      <c r="B431" s="78" t="s">
        <v>968</v>
      </c>
      <c r="C431" s="121" t="s">
        <v>1027</v>
      </c>
      <c r="D431" s="125" t="s">
        <v>705</v>
      </c>
      <c r="E431" s="155" t="s">
        <v>582</v>
      </c>
      <c r="F431" s="154"/>
      <c r="G431" s="122" t="s">
        <v>716</v>
      </c>
      <c r="H431" s="80">
        <v>124300</v>
      </c>
      <c r="I431" s="81">
        <v>0</v>
      </c>
      <c r="J431" s="82">
        <f>MAX(H431-I431,0)</f>
        <v>124300</v>
      </c>
      <c r="K431" s="118" t="str">
        <f t="shared" si="18"/>
        <v>000070102600S2550622</v>
      </c>
      <c r="L431" s="83" t="str">
        <f>C431&amp;D431&amp;E431&amp;F431&amp;G431</f>
        <v>000070102600S2550622</v>
      </c>
    </row>
    <row r="432" spans="1:12" ht="33.75">
      <c r="A432" s="99" t="s">
        <v>202</v>
      </c>
      <c r="B432" s="100" t="s">
        <v>968</v>
      </c>
      <c r="C432" s="101" t="s">
        <v>1027</v>
      </c>
      <c r="D432" s="124" t="s">
        <v>705</v>
      </c>
      <c r="E432" s="161" t="s">
        <v>204</v>
      </c>
      <c r="F432" s="163"/>
      <c r="G432" s="129" t="s">
        <v>1027</v>
      </c>
      <c r="H432" s="96">
        <v>124300</v>
      </c>
      <c r="I432" s="102">
        <v>0</v>
      </c>
      <c r="J432" s="103">
        <v>124300</v>
      </c>
      <c r="K432" s="118" t="str">
        <f t="shared" si="18"/>
        <v>00007012600000000000</v>
      </c>
      <c r="L432" s="106" t="s">
        <v>583</v>
      </c>
    </row>
    <row r="433" spans="1:12" ht="22.5">
      <c r="A433" s="99" t="s">
        <v>1131</v>
      </c>
      <c r="B433" s="100" t="s">
        <v>968</v>
      </c>
      <c r="C433" s="101" t="s">
        <v>1027</v>
      </c>
      <c r="D433" s="124" t="s">
        <v>705</v>
      </c>
      <c r="E433" s="161" t="s">
        <v>1133</v>
      </c>
      <c r="F433" s="163"/>
      <c r="G433" s="129" t="s">
        <v>1027</v>
      </c>
      <c r="H433" s="96">
        <v>43998093.49</v>
      </c>
      <c r="I433" s="102">
        <v>36191244.56</v>
      </c>
      <c r="J433" s="103">
        <v>7806848.93</v>
      </c>
      <c r="K433" s="118" t="str">
        <f t="shared" si="18"/>
        <v>00007019300000000000</v>
      </c>
      <c r="L433" s="106" t="s">
        <v>584</v>
      </c>
    </row>
    <row r="434" spans="1:12" ht="56.25">
      <c r="A434" s="99" t="s">
        <v>585</v>
      </c>
      <c r="B434" s="100" t="s">
        <v>968</v>
      </c>
      <c r="C434" s="101" t="s">
        <v>1027</v>
      </c>
      <c r="D434" s="124" t="s">
        <v>705</v>
      </c>
      <c r="E434" s="161" t="s">
        <v>587</v>
      </c>
      <c r="F434" s="163"/>
      <c r="G434" s="129" t="s">
        <v>1027</v>
      </c>
      <c r="H434" s="96">
        <v>821358.55</v>
      </c>
      <c r="I434" s="102">
        <v>767691.55</v>
      </c>
      <c r="J434" s="103">
        <v>53667</v>
      </c>
      <c r="K434" s="118" t="str">
        <f t="shared" si="18"/>
        <v>00007019300020020000</v>
      </c>
      <c r="L434" s="106" t="s">
        <v>586</v>
      </c>
    </row>
    <row r="435" spans="1:12" s="84" customFormat="1" ht="12.75">
      <c r="A435" s="79" t="s">
        <v>732</v>
      </c>
      <c r="B435" s="78" t="s">
        <v>968</v>
      </c>
      <c r="C435" s="121" t="s">
        <v>1027</v>
      </c>
      <c r="D435" s="125" t="s">
        <v>705</v>
      </c>
      <c r="E435" s="155" t="s">
        <v>587</v>
      </c>
      <c r="F435" s="154"/>
      <c r="G435" s="122" t="s">
        <v>733</v>
      </c>
      <c r="H435" s="80">
        <v>264406.26</v>
      </c>
      <c r="I435" s="81">
        <v>264406.26</v>
      </c>
      <c r="J435" s="82">
        <f>MAX(H435-I435,0)</f>
        <v>0</v>
      </c>
      <c r="K435" s="118" t="str">
        <f t="shared" si="18"/>
        <v>00007019300020020612</v>
      </c>
      <c r="L435" s="83" t="str">
        <f>C435&amp;D435&amp;E435&amp;F435&amp;G435</f>
        <v>00007019300020020612</v>
      </c>
    </row>
    <row r="436" spans="1:12" s="84" customFormat="1" ht="12.75">
      <c r="A436" s="79" t="s">
        <v>715</v>
      </c>
      <c r="B436" s="78" t="s">
        <v>968</v>
      </c>
      <c r="C436" s="121" t="s">
        <v>1027</v>
      </c>
      <c r="D436" s="125" t="s">
        <v>705</v>
      </c>
      <c r="E436" s="155" t="s">
        <v>587</v>
      </c>
      <c r="F436" s="154"/>
      <c r="G436" s="122" t="s">
        <v>716</v>
      </c>
      <c r="H436" s="80">
        <v>556952.29</v>
      </c>
      <c r="I436" s="81">
        <v>503285.29</v>
      </c>
      <c r="J436" s="82">
        <f>MAX(H436-I436,0)</f>
        <v>53667</v>
      </c>
      <c r="K436" s="118" t="str">
        <f t="shared" si="18"/>
        <v>00007019300020020622</v>
      </c>
      <c r="L436" s="83" t="str">
        <f>C436&amp;D436&amp;E436&amp;F436&amp;G436</f>
        <v>00007019300020020622</v>
      </c>
    </row>
    <row r="437" spans="1:12" ht="22.5">
      <c r="A437" s="99" t="s">
        <v>588</v>
      </c>
      <c r="B437" s="100" t="s">
        <v>968</v>
      </c>
      <c r="C437" s="101" t="s">
        <v>1027</v>
      </c>
      <c r="D437" s="124" t="s">
        <v>705</v>
      </c>
      <c r="E437" s="161" t="s">
        <v>590</v>
      </c>
      <c r="F437" s="163"/>
      <c r="G437" s="129" t="s">
        <v>1027</v>
      </c>
      <c r="H437" s="96">
        <v>224121.11</v>
      </c>
      <c r="I437" s="102">
        <v>63824.64</v>
      </c>
      <c r="J437" s="103">
        <v>160296.47</v>
      </c>
      <c r="K437" s="118" t="str">
        <f t="shared" si="18"/>
        <v>00007019300020030000</v>
      </c>
      <c r="L437" s="106" t="s">
        <v>589</v>
      </c>
    </row>
    <row r="438" spans="1:12" s="84" customFormat="1" ht="12.75">
      <c r="A438" s="79" t="s">
        <v>732</v>
      </c>
      <c r="B438" s="78" t="s">
        <v>968</v>
      </c>
      <c r="C438" s="121" t="s">
        <v>1027</v>
      </c>
      <c r="D438" s="125" t="s">
        <v>705</v>
      </c>
      <c r="E438" s="155" t="s">
        <v>590</v>
      </c>
      <c r="F438" s="154"/>
      <c r="G438" s="122" t="s">
        <v>733</v>
      </c>
      <c r="H438" s="80">
        <v>67818.55</v>
      </c>
      <c r="I438" s="81">
        <v>60335.56</v>
      </c>
      <c r="J438" s="82">
        <f>MAX(H438-I438,0)</f>
        <v>7482.99</v>
      </c>
      <c r="K438" s="118" t="str">
        <f t="shared" si="18"/>
        <v>00007019300020030612</v>
      </c>
      <c r="L438" s="83" t="str">
        <f>C438&amp;D438&amp;E438&amp;F438&amp;G438</f>
        <v>00007019300020030612</v>
      </c>
    </row>
    <row r="439" spans="1:12" s="84" customFormat="1" ht="12.75">
      <c r="A439" s="79" t="s">
        <v>715</v>
      </c>
      <c r="B439" s="78" t="s">
        <v>968</v>
      </c>
      <c r="C439" s="121" t="s">
        <v>1027</v>
      </c>
      <c r="D439" s="125" t="s">
        <v>705</v>
      </c>
      <c r="E439" s="155" t="s">
        <v>590</v>
      </c>
      <c r="F439" s="154"/>
      <c r="G439" s="122" t="s">
        <v>716</v>
      </c>
      <c r="H439" s="80">
        <v>156302.56</v>
      </c>
      <c r="I439" s="81">
        <v>3489.08</v>
      </c>
      <c r="J439" s="82">
        <f>MAX(H439-I439,0)</f>
        <v>152813.48</v>
      </c>
      <c r="K439" s="118" t="str">
        <f t="shared" si="18"/>
        <v>00007019300020030622</v>
      </c>
      <c r="L439" s="83" t="str">
        <f>C439&amp;D439&amp;E439&amp;F439&amp;G439</f>
        <v>00007019300020030622</v>
      </c>
    </row>
    <row r="440" spans="1:12" ht="33.75">
      <c r="A440" s="99" t="s">
        <v>591</v>
      </c>
      <c r="B440" s="100" t="s">
        <v>968</v>
      </c>
      <c r="C440" s="101" t="s">
        <v>1027</v>
      </c>
      <c r="D440" s="124" t="s">
        <v>705</v>
      </c>
      <c r="E440" s="161" t="s">
        <v>593</v>
      </c>
      <c r="F440" s="163"/>
      <c r="G440" s="129" t="s">
        <v>1027</v>
      </c>
      <c r="H440" s="96">
        <v>7224213.83</v>
      </c>
      <c r="I440" s="102">
        <v>7113428.37</v>
      </c>
      <c r="J440" s="103">
        <v>110785.46</v>
      </c>
      <c r="K440" s="118" t="str">
        <f t="shared" si="18"/>
        <v>00007019300022300000</v>
      </c>
      <c r="L440" s="106" t="s">
        <v>592</v>
      </c>
    </row>
    <row r="441" spans="1:12" s="84" customFormat="1" ht="12.75">
      <c r="A441" s="79" t="s">
        <v>732</v>
      </c>
      <c r="B441" s="78" t="s">
        <v>968</v>
      </c>
      <c r="C441" s="121" t="s">
        <v>1027</v>
      </c>
      <c r="D441" s="125" t="s">
        <v>705</v>
      </c>
      <c r="E441" s="155" t="s">
        <v>593</v>
      </c>
      <c r="F441" s="154"/>
      <c r="G441" s="122" t="s">
        <v>733</v>
      </c>
      <c r="H441" s="80">
        <v>36600</v>
      </c>
      <c r="I441" s="81">
        <v>18300</v>
      </c>
      <c r="J441" s="82">
        <f>MAX(H441-I441,0)</f>
        <v>18300</v>
      </c>
      <c r="K441" s="118" t="str">
        <f t="shared" si="18"/>
        <v>00007019300022300612</v>
      </c>
      <c r="L441" s="83" t="str">
        <f>C441&amp;D441&amp;E441&amp;F441&amp;G441</f>
        <v>00007019300022300612</v>
      </c>
    </row>
    <row r="442" spans="1:12" s="84" customFormat="1" ht="12.75">
      <c r="A442" s="79" t="s">
        <v>715</v>
      </c>
      <c r="B442" s="78" t="s">
        <v>968</v>
      </c>
      <c r="C442" s="121" t="s">
        <v>1027</v>
      </c>
      <c r="D442" s="125" t="s">
        <v>705</v>
      </c>
      <c r="E442" s="155" t="s">
        <v>593</v>
      </c>
      <c r="F442" s="154"/>
      <c r="G442" s="122" t="s">
        <v>716</v>
      </c>
      <c r="H442" s="80">
        <v>7187613.83</v>
      </c>
      <c r="I442" s="81">
        <v>7095128.37</v>
      </c>
      <c r="J442" s="82">
        <f>MAX(H442-I442,0)</f>
        <v>92485.46</v>
      </c>
      <c r="K442" s="118" t="str">
        <f t="shared" si="18"/>
        <v>00007019300022300622</v>
      </c>
      <c r="L442" s="83" t="str">
        <f>C442&amp;D442&amp;E442&amp;F442&amp;G442</f>
        <v>00007019300022300622</v>
      </c>
    </row>
    <row r="443" spans="1:12" ht="33.75">
      <c r="A443" s="99" t="s">
        <v>148</v>
      </c>
      <c r="B443" s="100" t="s">
        <v>968</v>
      </c>
      <c r="C443" s="101" t="s">
        <v>1027</v>
      </c>
      <c r="D443" s="124" t="s">
        <v>705</v>
      </c>
      <c r="E443" s="161" t="s">
        <v>150</v>
      </c>
      <c r="F443" s="163"/>
      <c r="G443" s="129" t="s">
        <v>1027</v>
      </c>
      <c r="H443" s="96">
        <v>28582700</v>
      </c>
      <c r="I443" s="102">
        <v>24135068.7</v>
      </c>
      <c r="J443" s="103">
        <v>4447631.3</v>
      </c>
      <c r="K443" s="118" t="str">
        <f t="shared" si="18"/>
        <v>00007019300072300000</v>
      </c>
      <c r="L443" s="106" t="s">
        <v>594</v>
      </c>
    </row>
    <row r="444" spans="1:12" s="84" customFormat="1" ht="45">
      <c r="A444" s="79" t="s">
        <v>725</v>
      </c>
      <c r="B444" s="78" t="s">
        <v>968</v>
      </c>
      <c r="C444" s="121" t="s">
        <v>1027</v>
      </c>
      <c r="D444" s="125" t="s">
        <v>705</v>
      </c>
      <c r="E444" s="155" t="s">
        <v>150</v>
      </c>
      <c r="F444" s="154"/>
      <c r="G444" s="122" t="s">
        <v>726</v>
      </c>
      <c r="H444" s="80">
        <v>4309400</v>
      </c>
      <c r="I444" s="81">
        <v>3399761.2</v>
      </c>
      <c r="J444" s="82">
        <f>MAX(H444-I444,0)</f>
        <v>909638.8</v>
      </c>
      <c r="K444" s="118" t="str">
        <f t="shared" si="18"/>
        <v>00007019300072300611</v>
      </c>
      <c r="L444" s="83" t="str">
        <f>C444&amp;D444&amp;E444&amp;F444&amp;G444</f>
        <v>00007019300072300611</v>
      </c>
    </row>
    <row r="445" spans="1:12" s="84" customFormat="1" ht="45">
      <c r="A445" s="79" t="s">
        <v>727</v>
      </c>
      <c r="B445" s="78" t="s">
        <v>968</v>
      </c>
      <c r="C445" s="121" t="s">
        <v>1027</v>
      </c>
      <c r="D445" s="125" t="s">
        <v>705</v>
      </c>
      <c r="E445" s="155" t="s">
        <v>150</v>
      </c>
      <c r="F445" s="154"/>
      <c r="G445" s="122" t="s">
        <v>728</v>
      </c>
      <c r="H445" s="80">
        <v>24273300</v>
      </c>
      <c r="I445" s="81">
        <v>20735307.5</v>
      </c>
      <c r="J445" s="82">
        <f>MAX(H445-I445,0)</f>
        <v>3537992.5</v>
      </c>
      <c r="K445" s="118" t="str">
        <f t="shared" si="18"/>
        <v>00007019300072300621</v>
      </c>
      <c r="L445" s="83" t="str">
        <f>C445&amp;D445&amp;E445&amp;F445&amp;G445</f>
        <v>00007019300072300621</v>
      </c>
    </row>
    <row r="446" spans="1:12" ht="33.75">
      <c r="A446" s="99" t="s">
        <v>148</v>
      </c>
      <c r="B446" s="100" t="s">
        <v>968</v>
      </c>
      <c r="C446" s="101" t="s">
        <v>1027</v>
      </c>
      <c r="D446" s="124" t="s">
        <v>705</v>
      </c>
      <c r="E446" s="161" t="s">
        <v>152</v>
      </c>
      <c r="F446" s="163"/>
      <c r="G446" s="129" t="s">
        <v>1027</v>
      </c>
      <c r="H446" s="96">
        <v>7145700</v>
      </c>
      <c r="I446" s="102">
        <v>4111231.3</v>
      </c>
      <c r="J446" s="103">
        <v>3034468.7</v>
      </c>
      <c r="K446" s="118" t="str">
        <f t="shared" si="18"/>
        <v>000070193000S2300000</v>
      </c>
      <c r="L446" s="106" t="s">
        <v>595</v>
      </c>
    </row>
    <row r="447" spans="1:12" s="84" customFormat="1" ht="45">
      <c r="A447" s="79" t="s">
        <v>725</v>
      </c>
      <c r="B447" s="78" t="s">
        <v>968</v>
      </c>
      <c r="C447" s="121" t="s">
        <v>1027</v>
      </c>
      <c r="D447" s="125" t="s">
        <v>705</v>
      </c>
      <c r="E447" s="155" t="s">
        <v>152</v>
      </c>
      <c r="F447" s="154"/>
      <c r="G447" s="122" t="s">
        <v>726</v>
      </c>
      <c r="H447" s="80">
        <v>1077300</v>
      </c>
      <c r="I447" s="81">
        <v>627034.67</v>
      </c>
      <c r="J447" s="82">
        <f>MAX(H447-I447,0)</f>
        <v>450265.33</v>
      </c>
      <c r="K447" s="118" t="str">
        <f t="shared" si="18"/>
        <v>000070193000S2300611</v>
      </c>
      <c r="L447" s="83" t="str">
        <f>C447&amp;D447&amp;E447&amp;F447&amp;G447</f>
        <v>000070193000S2300611</v>
      </c>
    </row>
    <row r="448" spans="1:12" s="84" customFormat="1" ht="45">
      <c r="A448" s="79" t="s">
        <v>727</v>
      </c>
      <c r="B448" s="78" t="s">
        <v>968</v>
      </c>
      <c r="C448" s="121" t="s">
        <v>1027</v>
      </c>
      <c r="D448" s="125" t="s">
        <v>705</v>
      </c>
      <c r="E448" s="155" t="s">
        <v>152</v>
      </c>
      <c r="F448" s="154"/>
      <c r="G448" s="122" t="s">
        <v>728</v>
      </c>
      <c r="H448" s="80">
        <v>6068400</v>
      </c>
      <c r="I448" s="81">
        <v>3484196.63</v>
      </c>
      <c r="J448" s="82">
        <f>MAX(H448-I448,0)</f>
        <v>2584203.37</v>
      </c>
      <c r="K448" s="118" t="str">
        <f t="shared" si="18"/>
        <v>000070193000S2300621</v>
      </c>
      <c r="L448" s="83" t="str">
        <f>C448&amp;D448&amp;E448&amp;F448&amp;G448</f>
        <v>000070193000S2300621</v>
      </c>
    </row>
    <row r="449" spans="1:12" ht="12.75">
      <c r="A449" s="99" t="s">
        <v>596</v>
      </c>
      <c r="B449" s="100" t="s">
        <v>968</v>
      </c>
      <c r="C449" s="101" t="s">
        <v>1027</v>
      </c>
      <c r="D449" s="124" t="s">
        <v>598</v>
      </c>
      <c r="E449" s="161" t="s">
        <v>1096</v>
      </c>
      <c r="F449" s="163"/>
      <c r="G449" s="129" t="s">
        <v>1027</v>
      </c>
      <c r="H449" s="96">
        <v>302397480.48</v>
      </c>
      <c r="I449" s="102">
        <v>216842722.68</v>
      </c>
      <c r="J449" s="103">
        <v>85554757.8</v>
      </c>
      <c r="K449" s="118" t="str">
        <f t="shared" si="18"/>
        <v>00007020000000000000</v>
      </c>
      <c r="L449" s="106" t="s">
        <v>597</v>
      </c>
    </row>
    <row r="450" spans="1:12" ht="33.75">
      <c r="A450" s="99" t="s">
        <v>706</v>
      </c>
      <c r="B450" s="100" t="s">
        <v>968</v>
      </c>
      <c r="C450" s="101" t="s">
        <v>1027</v>
      </c>
      <c r="D450" s="124" t="s">
        <v>598</v>
      </c>
      <c r="E450" s="161" t="s">
        <v>708</v>
      </c>
      <c r="F450" s="163"/>
      <c r="G450" s="129" t="s">
        <v>1027</v>
      </c>
      <c r="H450" s="96">
        <v>257473000.45</v>
      </c>
      <c r="I450" s="102">
        <v>177302018.02</v>
      </c>
      <c r="J450" s="103">
        <v>80170982.43</v>
      </c>
      <c r="K450" s="118" t="str">
        <f t="shared" si="18"/>
        <v>00007020200000000000</v>
      </c>
      <c r="L450" s="106" t="s">
        <v>599</v>
      </c>
    </row>
    <row r="451" spans="1:12" ht="56.25">
      <c r="A451" s="99" t="s">
        <v>709</v>
      </c>
      <c r="B451" s="100" t="s">
        <v>968</v>
      </c>
      <c r="C451" s="101" t="s">
        <v>1027</v>
      </c>
      <c r="D451" s="124" t="s">
        <v>598</v>
      </c>
      <c r="E451" s="161" t="s">
        <v>711</v>
      </c>
      <c r="F451" s="163"/>
      <c r="G451" s="129" t="s">
        <v>1027</v>
      </c>
      <c r="H451" s="96">
        <v>7636000</v>
      </c>
      <c r="I451" s="102">
        <v>3958400</v>
      </c>
      <c r="J451" s="103">
        <v>3677600</v>
      </c>
      <c r="K451" s="118" t="str">
        <f t="shared" si="18"/>
        <v>00007020210000000000</v>
      </c>
      <c r="L451" s="106" t="s">
        <v>600</v>
      </c>
    </row>
    <row r="452" spans="1:12" ht="56.25">
      <c r="A452" s="99" t="s">
        <v>601</v>
      </c>
      <c r="B452" s="100" t="s">
        <v>968</v>
      </c>
      <c r="C452" s="101" t="s">
        <v>1027</v>
      </c>
      <c r="D452" s="124" t="s">
        <v>598</v>
      </c>
      <c r="E452" s="161" t="s">
        <v>603</v>
      </c>
      <c r="F452" s="163"/>
      <c r="G452" s="129" t="s">
        <v>1027</v>
      </c>
      <c r="H452" s="96">
        <v>2778900</v>
      </c>
      <c r="I452" s="102">
        <v>1300000</v>
      </c>
      <c r="J452" s="103">
        <v>1478900</v>
      </c>
      <c r="K452" s="118" t="str">
        <f t="shared" si="18"/>
        <v>00007020210070500000</v>
      </c>
      <c r="L452" s="106" t="s">
        <v>602</v>
      </c>
    </row>
    <row r="453" spans="1:12" s="84" customFormat="1" ht="12.75">
      <c r="A453" s="79" t="s">
        <v>732</v>
      </c>
      <c r="B453" s="78" t="s">
        <v>968</v>
      </c>
      <c r="C453" s="121" t="s">
        <v>1027</v>
      </c>
      <c r="D453" s="125" t="s">
        <v>598</v>
      </c>
      <c r="E453" s="155" t="s">
        <v>603</v>
      </c>
      <c r="F453" s="154"/>
      <c r="G453" s="122" t="s">
        <v>733</v>
      </c>
      <c r="H453" s="80">
        <v>63100</v>
      </c>
      <c r="I453" s="81">
        <v>23000</v>
      </c>
      <c r="J453" s="82">
        <f>MAX(H453-I453,0)</f>
        <v>40100</v>
      </c>
      <c r="K453" s="118" t="str">
        <f t="shared" si="18"/>
        <v>00007020210070500612</v>
      </c>
      <c r="L453" s="83" t="str">
        <f>C453&amp;D453&amp;E453&amp;F453&amp;G453</f>
        <v>00007020210070500612</v>
      </c>
    </row>
    <row r="454" spans="1:12" s="84" customFormat="1" ht="12.75">
      <c r="A454" s="79" t="s">
        <v>715</v>
      </c>
      <c r="B454" s="78" t="s">
        <v>968</v>
      </c>
      <c r="C454" s="121" t="s">
        <v>1027</v>
      </c>
      <c r="D454" s="125" t="s">
        <v>598</v>
      </c>
      <c r="E454" s="155" t="s">
        <v>603</v>
      </c>
      <c r="F454" s="154"/>
      <c r="G454" s="122" t="s">
        <v>716</v>
      </c>
      <c r="H454" s="80">
        <v>2715800</v>
      </c>
      <c r="I454" s="81">
        <v>1277000</v>
      </c>
      <c r="J454" s="82">
        <f>MAX(H454-I454,0)</f>
        <v>1438800</v>
      </c>
      <c r="K454" s="118" t="str">
        <f t="shared" si="18"/>
        <v>00007020210070500622</v>
      </c>
      <c r="L454" s="83" t="str">
        <f>C454&amp;D454&amp;E454&amp;F454&amp;G454</f>
        <v>00007020210070500622</v>
      </c>
    </row>
    <row r="455" spans="1:12" ht="67.5">
      <c r="A455" s="99" t="s">
        <v>604</v>
      </c>
      <c r="B455" s="100" t="s">
        <v>968</v>
      </c>
      <c r="C455" s="101" t="s">
        <v>1027</v>
      </c>
      <c r="D455" s="124" t="s">
        <v>598</v>
      </c>
      <c r="E455" s="161" t="s">
        <v>606</v>
      </c>
      <c r="F455" s="163"/>
      <c r="G455" s="129" t="s">
        <v>1027</v>
      </c>
      <c r="H455" s="96">
        <v>402400</v>
      </c>
      <c r="I455" s="102">
        <v>253400</v>
      </c>
      <c r="J455" s="103">
        <v>149000</v>
      </c>
      <c r="K455" s="118" t="str">
        <f t="shared" si="18"/>
        <v>00007020210070570000</v>
      </c>
      <c r="L455" s="106" t="s">
        <v>605</v>
      </c>
    </row>
    <row r="456" spans="1:12" s="84" customFormat="1" ht="12.75">
      <c r="A456" s="79" t="s">
        <v>732</v>
      </c>
      <c r="B456" s="78" t="s">
        <v>968</v>
      </c>
      <c r="C456" s="121" t="s">
        <v>1027</v>
      </c>
      <c r="D456" s="125" t="s">
        <v>598</v>
      </c>
      <c r="E456" s="155" t="s">
        <v>606</v>
      </c>
      <c r="F456" s="154"/>
      <c r="G456" s="122" t="s">
        <v>733</v>
      </c>
      <c r="H456" s="80">
        <v>66022</v>
      </c>
      <c r="I456" s="81">
        <v>41574</v>
      </c>
      <c r="J456" s="82">
        <f>MAX(H456-I456,0)</f>
        <v>24448</v>
      </c>
      <c r="K456" s="118" t="str">
        <f t="shared" si="18"/>
        <v>00007020210070570612</v>
      </c>
      <c r="L456" s="83" t="str">
        <f>C456&amp;D456&amp;E456&amp;F456&amp;G456</f>
        <v>00007020210070570612</v>
      </c>
    </row>
    <row r="457" spans="1:12" s="84" customFormat="1" ht="12.75">
      <c r="A457" s="79" t="s">
        <v>715</v>
      </c>
      <c r="B457" s="78" t="s">
        <v>968</v>
      </c>
      <c r="C457" s="121" t="s">
        <v>1027</v>
      </c>
      <c r="D457" s="125" t="s">
        <v>598</v>
      </c>
      <c r="E457" s="155" t="s">
        <v>606</v>
      </c>
      <c r="F457" s="154"/>
      <c r="G457" s="122" t="s">
        <v>716</v>
      </c>
      <c r="H457" s="80">
        <v>336378</v>
      </c>
      <c r="I457" s="81">
        <v>211826</v>
      </c>
      <c r="J457" s="82">
        <f>MAX(H457-I457,0)</f>
        <v>124552</v>
      </c>
      <c r="K457" s="118" t="str">
        <f t="shared" si="18"/>
        <v>00007020210070570622</v>
      </c>
      <c r="L457" s="83" t="str">
        <f>C457&amp;D457&amp;E457&amp;F457&amp;G457</f>
        <v>00007020210070570622</v>
      </c>
    </row>
    <row r="458" spans="1:12" ht="33.75">
      <c r="A458" s="99" t="s">
        <v>607</v>
      </c>
      <c r="B458" s="100" t="s">
        <v>968</v>
      </c>
      <c r="C458" s="101" t="s">
        <v>1027</v>
      </c>
      <c r="D458" s="124" t="s">
        <v>598</v>
      </c>
      <c r="E458" s="161" t="s">
        <v>609</v>
      </c>
      <c r="F458" s="163"/>
      <c r="G458" s="129" t="s">
        <v>1027</v>
      </c>
      <c r="H458" s="96">
        <v>2628900</v>
      </c>
      <c r="I458" s="102">
        <v>750000</v>
      </c>
      <c r="J458" s="103">
        <v>1878900</v>
      </c>
      <c r="K458" s="118" t="str">
        <f aca="true" t="shared" si="19" ref="K458:K489">C458&amp;D458&amp;E458&amp;F458&amp;G458</f>
        <v>00007020210072100000</v>
      </c>
      <c r="L458" s="106" t="s">
        <v>608</v>
      </c>
    </row>
    <row r="459" spans="1:12" s="84" customFormat="1" ht="12.75">
      <c r="A459" s="79" t="s">
        <v>732</v>
      </c>
      <c r="B459" s="78" t="s">
        <v>968</v>
      </c>
      <c r="C459" s="121" t="s">
        <v>1027</v>
      </c>
      <c r="D459" s="125" t="s">
        <v>598</v>
      </c>
      <c r="E459" s="155" t="s">
        <v>609</v>
      </c>
      <c r="F459" s="154"/>
      <c r="G459" s="122" t="s">
        <v>733</v>
      </c>
      <c r="H459" s="80">
        <v>328600</v>
      </c>
      <c r="I459" s="81">
        <v>221000</v>
      </c>
      <c r="J459" s="82">
        <f>MAX(H459-I459,0)</f>
        <v>107600</v>
      </c>
      <c r="K459" s="118" t="str">
        <f t="shared" si="19"/>
        <v>00007020210072100612</v>
      </c>
      <c r="L459" s="83" t="str">
        <f>C459&amp;D459&amp;E459&amp;F459&amp;G459</f>
        <v>00007020210072100612</v>
      </c>
    </row>
    <row r="460" spans="1:12" s="84" customFormat="1" ht="12.75">
      <c r="A460" s="79" t="s">
        <v>715</v>
      </c>
      <c r="B460" s="78" t="s">
        <v>968</v>
      </c>
      <c r="C460" s="121" t="s">
        <v>1027</v>
      </c>
      <c r="D460" s="125" t="s">
        <v>598</v>
      </c>
      <c r="E460" s="155" t="s">
        <v>609</v>
      </c>
      <c r="F460" s="154"/>
      <c r="G460" s="122" t="s">
        <v>716</v>
      </c>
      <c r="H460" s="80">
        <v>2300300</v>
      </c>
      <c r="I460" s="81">
        <v>529000</v>
      </c>
      <c r="J460" s="82">
        <f>MAX(H460-I460,0)</f>
        <v>1771300</v>
      </c>
      <c r="K460" s="118" t="str">
        <f t="shared" si="19"/>
        <v>00007020210072100622</v>
      </c>
      <c r="L460" s="83" t="str">
        <f>C460&amp;D460&amp;E460&amp;F460&amp;G460</f>
        <v>00007020210072100622</v>
      </c>
    </row>
    <row r="461" spans="1:12" ht="45">
      <c r="A461" s="99" t="s">
        <v>610</v>
      </c>
      <c r="B461" s="100" t="s">
        <v>968</v>
      </c>
      <c r="C461" s="101" t="s">
        <v>1027</v>
      </c>
      <c r="D461" s="124" t="s">
        <v>598</v>
      </c>
      <c r="E461" s="161" t="s">
        <v>612</v>
      </c>
      <c r="F461" s="163"/>
      <c r="G461" s="129" t="s">
        <v>1027</v>
      </c>
      <c r="H461" s="96">
        <v>168800</v>
      </c>
      <c r="I461" s="102">
        <v>85400</v>
      </c>
      <c r="J461" s="103">
        <v>83400</v>
      </c>
      <c r="K461" s="118" t="str">
        <f t="shared" si="19"/>
        <v>000070202100L0971000</v>
      </c>
      <c r="L461" s="106" t="s">
        <v>611</v>
      </c>
    </row>
    <row r="462" spans="1:12" s="84" customFormat="1" ht="12.75">
      <c r="A462" s="79" t="s">
        <v>715</v>
      </c>
      <c r="B462" s="78" t="s">
        <v>968</v>
      </c>
      <c r="C462" s="121" t="s">
        <v>1027</v>
      </c>
      <c r="D462" s="125" t="s">
        <v>598</v>
      </c>
      <c r="E462" s="155" t="s">
        <v>612</v>
      </c>
      <c r="F462" s="154"/>
      <c r="G462" s="122" t="s">
        <v>716</v>
      </c>
      <c r="H462" s="80">
        <v>168800</v>
      </c>
      <c r="I462" s="81">
        <v>85400</v>
      </c>
      <c r="J462" s="82">
        <f>MAX(H462-I462,0)</f>
        <v>83400</v>
      </c>
      <c r="K462" s="118" t="str">
        <f t="shared" si="19"/>
        <v>000070202100L0971622</v>
      </c>
      <c r="L462" s="83" t="str">
        <f>C462&amp;D462&amp;E462&amp;F462&amp;G462</f>
        <v>000070202100L0971622</v>
      </c>
    </row>
    <row r="463" spans="1:12" ht="45">
      <c r="A463" s="99" t="s">
        <v>613</v>
      </c>
      <c r="B463" s="100" t="s">
        <v>968</v>
      </c>
      <c r="C463" s="101" t="s">
        <v>1027</v>
      </c>
      <c r="D463" s="124" t="s">
        <v>598</v>
      </c>
      <c r="E463" s="161" t="s">
        <v>615</v>
      </c>
      <c r="F463" s="163"/>
      <c r="G463" s="129" t="s">
        <v>1027</v>
      </c>
      <c r="H463" s="96">
        <v>1519000</v>
      </c>
      <c r="I463" s="102">
        <v>1519000</v>
      </c>
      <c r="J463" s="103">
        <v>0</v>
      </c>
      <c r="K463" s="118" t="str">
        <f t="shared" si="19"/>
        <v>000070202100R0971000</v>
      </c>
      <c r="L463" s="106" t="s">
        <v>614</v>
      </c>
    </row>
    <row r="464" spans="1:12" s="84" customFormat="1" ht="12.75">
      <c r="A464" s="79" t="s">
        <v>715</v>
      </c>
      <c r="B464" s="78" t="s">
        <v>968</v>
      </c>
      <c r="C464" s="121" t="s">
        <v>1027</v>
      </c>
      <c r="D464" s="125" t="s">
        <v>598</v>
      </c>
      <c r="E464" s="155" t="s">
        <v>615</v>
      </c>
      <c r="F464" s="154"/>
      <c r="G464" s="122" t="s">
        <v>716</v>
      </c>
      <c r="H464" s="80">
        <v>1519000</v>
      </c>
      <c r="I464" s="81">
        <v>1519000</v>
      </c>
      <c r="J464" s="82">
        <f>MAX(H464-I464,0)</f>
        <v>0</v>
      </c>
      <c r="K464" s="118" t="str">
        <f t="shared" si="19"/>
        <v>000070202100R0971622</v>
      </c>
      <c r="L464" s="83" t="str">
        <f>C464&amp;D464&amp;E464&amp;F464&amp;G464</f>
        <v>000070202100R0971622</v>
      </c>
    </row>
    <row r="465" spans="1:12" ht="33.75">
      <c r="A465" s="99" t="s">
        <v>616</v>
      </c>
      <c r="B465" s="100" t="s">
        <v>968</v>
      </c>
      <c r="C465" s="101" t="s">
        <v>1027</v>
      </c>
      <c r="D465" s="124" t="s">
        <v>598</v>
      </c>
      <c r="E465" s="161" t="s">
        <v>618</v>
      </c>
      <c r="F465" s="163"/>
      <c r="G465" s="129" t="s">
        <v>1027</v>
      </c>
      <c r="H465" s="96">
        <v>138000</v>
      </c>
      <c r="I465" s="102">
        <v>50600</v>
      </c>
      <c r="J465" s="103">
        <v>87400</v>
      </c>
      <c r="K465" s="118" t="str">
        <f t="shared" si="19"/>
        <v>000070202100S2100000</v>
      </c>
      <c r="L465" s="106" t="s">
        <v>617</v>
      </c>
    </row>
    <row r="466" spans="1:12" s="84" customFormat="1" ht="12.75">
      <c r="A466" s="79" t="s">
        <v>732</v>
      </c>
      <c r="B466" s="78" t="s">
        <v>968</v>
      </c>
      <c r="C466" s="121" t="s">
        <v>1027</v>
      </c>
      <c r="D466" s="125" t="s">
        <v>598</v>
      </c>
      <c r="E466" s="155" t="s">
        <v>618</v>
      </c>
      <c r="F466" s="154"/>
      <c r="G466" s="122" t="s">
        <v>733</v>
      </c>
      <c r="H466" s="80">
        <v>17200</v>
      </c>
      <c r="I466" s="81">
        <v>6600</v>
      </c>
      <c r="J466" s="82">
        <f>MAX(H466-I466,0)</f>
        <v>10600</v>
      </c>
      <c r="K466" s="118" t="str">
        <f t="shared" si="19"/>
        <v>000070202100S2100612</v>
      </c>
      <c r="L466" s="83" t="str">
        <f>C466&amp;D466&amp;E466&amp;F466&amp;G466</f>
        <v>000070202100S2100612</v>
      </c>
    </row>
    <row r="467" spans="1:12" s="84" customFormat="1" ht="12.75">
      <c r="A467" s="79" t="s">
        <v>715</v>
      </c>
      <c r="B467" s="78" t="s">
        <v>968</v>
      </c>
      <c r="C467" s="121" t="s">
        <v>1027</v>
      </c>
      <c r="D467" s="125" t="s">
        <v>598</v>
      </c>
      <c r="E467" s="155" t="s">
        <v>618</v>
      </c>
      <c r="F467" s="154"/>
      <c r="G467" s="122" t="s">
        <v>716</v>
      </c>
      <c r="H467" s="80">
        <v>120800</v>
      </c>
      <c r="I467" s="81">
        <v>44000</v>
      </c>
      <c r="J467" s="82">
        <f>MAX(H467-I467,0)</f>
        <v>76800</v>
      </c>
      <c r="K467" s="118" t="str">
        <f t="shared" si="19"/>
        <v>000070202100S2100622</v>
      </c>
      <c r="L467" s="83" t="str">
        <f>C467&amp;D467&amp;E467&amp;F467&amp;G467</f>
        <v>000070202100S2100622</v>
      </c>
    </row>
    <row r="468" spans="1:12" ht="78.75">
      <c r="A468" s="99" t="s">
        <v>720</v>
      </c>
      <c r="B468" s="100" t="s">
        <v>968</v>
      </c>
      <c r="C468" s="101" t="s">
        <v>1027</v>
      </c>
      <c r="D468" s="124" t="s">
        <v>598</v>
      </c>
      <c r="E468" s="161" t="s">
        <v>722</v>
      </c>
      <c r="F468" s="163"/>
      <c r="G468" s="129" t="s">
        <v>1027</v>
      </c>
      <c r="H468" s="96">
        <v>249837000.45</v>
      </c>
      <c r="I468" s="102">
        <v>173343618.02</v>
      </c>
      <c r="J468" s="103">
        <v>76493382.43</v>
      </c>
      <c r="K468" s="118" t="str">
        <f t="shared" si="19"/>
        <v>00007020260000000000</v>
      </c>
      <c r="L468" s="106" t="s">
        <v>619</v>
      </c>
    </row>
    <row r="469" spans="1:12" ht="22.5">
      <c r="A469" s="99" t="s">
        <v>620</v>
      </c>
      <c r="B469" s="100" t="s">
        <v>968</v>
      </c>
      <c r="C469" s="101" t="s">
        <v>1027</v>
      </c>
      <c r="D469" s="124" t="s">
        <v>598</v>
      </c>
      <c r="E469" s="161" t="s">
        <v>622</v>
      </c>
      <c r="F469" s="163"/>
      <c r="G469" s="129" t="s">
        <v>1027</v>
      </c>
      <c r="H469" s="96">
        <v>30077311.45</v>
      </c>
      <c r="I469" s="102">
        <v>18455947.57</v>
      </c>
      <c r="J469" s="103">
        <v>11621363.88</v>
      </c>
      <c r="K469" s="118" t="str">
        <f t="shared" si="19"/>
        <v>00007020260001210000</v>
      </c>
      <c r="L469" s="106" t="s">
        <v>621</v>
      </c>
    </row>
    <row r="470" spans="1:12" s="84" customFormat="1" ht="45">
      <c r="A470" s="79" t="s">
        <v>725</v>
      </c>
      <c r="B470" s="78" t="s">
        <v>968</v>
      </c>
      <c r="C470" s="121" t="s">
        <v>1027</v>
      </c>
      <c r="D470" s="125" t="s">
        <v>598</v>
      </c>
      <c r="E470" s="155" t="s">
        <v>622</v>
      </c>
      <c r="F470" s="154"/>
      <c r="G470" s="122" t="s">
        <v>726</v>
      </c>
      <c r="H470" s="80">
        <v>3353369.65</v>
      </c>
      <c r="I470" s="81">
        <v>2253745.89</v>
      </c>
      <c r="J470" s="82">
        <f>MAX(H470-I470,0)</f>
        <v>1099623.76</v>
      </c>
      <c r="K470" s="118" t="str">
        <f t="shared" si="19"/>
        <v>00007020260001210611</v>
      </c>
      <c r="L470" s="83" t="str">
        <f>C470&amp;D470&amp;E470&amp;F470&amp;G470</f>
        <v>00007020260001210611</v>
      </c>
    </row>
    <row r="471" spans="1:12" s="84" customFormat="1" ht="45">
      <c r="A471" s="79" t="s">
        <v>727</v>
      </c>
      <c r="B471" s="78" t="s">
        <v>968</v>
      </c>
      <c r="C471" s="121" t="s">
        <v>1027</v>
      </c>
      <c r="D471" s="125" t="s">
        <v>598</v>
      </c>
      <c r="E471" s="155" t="s">
        <v>622</v>
      </c>
      <c r="F471" s="154"/>
      <c r="G471" s="122" t="s">
        <v>728</v>
      </c>
      <c r="H471" s="80">
        <v>26723941.8</v>
      </c>
      <c r="I471" s="81">
        <v>16202201.68</v>
      </c>
      <c r="J471" s="82">
        <f>MAX(H471-I471,0)</f>
        <v>10521740.12</v>
      </c>
      <c r="K471" s="118" t="str">
        <f t="shared" si="19"/>
        <v>00007020260001210621</v>
      </c>
      <c r="L471" s="83" t="str">
        <f>C471&amp;D471&amp;E471&amp;F471&amp;G471</f>
        <v>00007020260001210621</v>
      </c>
    </row>
    <row r="472" spans="1:12" ht="45">
      <c r="A472" s="99" t="s">
        <v>729</v>
      </c>
      <c r="B472" s="100" t="s">
        <v>968</v>
      </c>
      <c r="C472" s="101" t="s">
        <v>1027</v>
      </c>
      <c r="D472" s="124" t="s">
        <v>598</v>
      </c>
      <c r="E472" s="161" t="s">
        <v>731</v>
      </c>
      <c r="F472" s="163"/>
      <c r="G472" s="129" t="s">
        <v>1027</v>
      </c>
      <c r="H472" s="96">
        <v>250000</v>
      </c>
      <c r="I472" s="102">
        <v>0</v>
      </c>
      <c r="J472" s="103">
        <v>250000</v>
      </c>
      <c r="K472" s="118" t="str">
        <f t="shared" si="19"/>
        <v>00007020260012130000</v>
      </c>
      <c r="L472" s="106" t="s">
        <v>623</v>
      </c>
    </row>
    <row r="473" spans="1:12" s="84" customFormat="1" ht="12.75">
      <c r="A473" s="79" t="s">
        <v>715</v>
      </c>
      <c r="B473" s="78" t="s">
        <v>968</v>
      </c>
      <c r="C473" s="121" t="s">
        <v>1027</v>
      </c>
      <c r="D473" s="125" t="s">
        <v>598</v>
      </c>
      <c r="E473" s="155" t="s">
        <v>731</v>
      </c>
      <c r="F473" s="154"/>
      <c r="G473" s="122" t="s">
        <v>716</v>
      </c>
      <c r="H473" s="80">
        <v>250000</v>
      </c>
      <c r="I473" s="81">
        <v>0</v>
      </c>
      <c r="J473" s="82">
        <f>MAX(H473-I473,0)</f>
        <v>250000</v>
      </c>
      <c r="K473" s="118" t="str">
        <f t="shared" si="19"/>
        <v>00007020260012130622</v>
      </c>
      <c r="L473" s="83" t="str">
        <f>C473&amp;D473&amp;E473&amp;F473&amp;G473</f>
        <v>00007020260012130622</v>
      </c>
    </row>
    <row r="474" spans="1:12" ht="12.75">
      <c r="A474" s="99" t="s">
        <v>560</v>
      </c>
      <c r="B474" s="100" t="s">
        <v>968</v>
      </c>
      <c r="C474" s="101" t="s">
        <v>1027</v>
      </c>
      <c r="D474" s="124" t="s">
        <v>598</v>
      </c>
      <c r="E474" s="161" t="s">
        <v>562</v>
      </c>
      <c r="F474" s="163"/>
      <c r="G474" s="129" t="s">
        <v>1027</v>
      </c>
      <c r="H474" s="96">
        <v>205217300</v>
      </c>
      <c r="I474" s="102">
        <v>147151196</v>
      </c>
      <c r="J474" s="103">
        <v>58066104</v>
      </c>
      <c r="K474" s="118" t="str">
        <f t="shared" si="19"/>
        <v>00007020260070040000</v>
      </c>
      <c r="L474" s="106" t="s">
        <v>624</v>
      </c>
    </row>
    <row r="475" spans="1:12" s="84" customFormat="1" ht="45">
      <c r="A475" s="79" t="s">
        <v>725</v>
      </c>
      <c r="B475" s="78" t="s">
        <v>968</v>
      </c>
      <c r="C475" s="121" t="s">
        <v>1027</v>
      </c>
      <c r="D475" s="125" t="s">
        <v>598</v>
      </c>
      <c r="E475" s="155" t="s">
        <v>562</v>
      </c>
      <c r="F475" s="154"/>
      <c r="G475" s="122" t="s">
        <v>726</v>
      </c>
      <c r="H475" s="80">
        <v>13010200</v>
      </c>
      <c r="I475" s="81">
        <v>9770231</v>
      </c>
      <c r="J475" s="82">
        <f>MAX(H475-I475,0)</f>
        <v>3239969</v>
      </c>
      <c r="K475" s="118" t="str">
        <f t="shared" si="19"/>
        <v>00007020260070040611</v>
      </c>
      <c r="L475" s="83" t="str">
        <f>C475&amp;D475&amp;E475&amp;F475&amp;G475</f>
        <v>00007020260070040611</v>
      </c>
    </row>
    <row r="476" spans="1:12" s="84" customFormat="1" ht="45">
      <c r="A476" s="79" t="s">
        <v>727</v>
      </c>
      <c r="B476" s="78" t="s">
        <v>968</v>
      </c>
      <c r="C476" s="121" t="s">
        <v>1027</v>
      </c>
      <c r="D476" s="125" t="s">
        <v>598</v>
      </c>
      <c r="E476" s="155" t="s">
        <v>562</v>
      </c>
      <c r="F476" s="154"/>
      <c r="G476" s="122" t="s">
        <v>728</v>
      </c>
      <c r="H476" s="80">
        <v>192207100</v>
      </c>
      <c r="I476" s="81">
        <v>137380965</v>
      </c>
      <c r="J476" s="82">
        <f>MAX(H476-I476,0)</f>
        <v>54826135</v>
      </c>
      <c r="K476" s="118" t="str">
        <f t="shared" si="19"/>
        <v>00007020260070040621</v>
      </c>
      <c r="L476" s="83" t="str">
        <f>C476&amp;D476&amp;E476&amp;F476&amp;G476</f>
        <v>00007020260070040621</v>
      </c>
    </row>
    <row r="477" spans="1:12" ht="22.5">
      <c r="A477" s="99" t="s">
        <v>565</v>
      </c>
      <c r="B477" s="100" t="s">
        <v>968</v>
      </c>
      <c r="C477" s="101" t="s">
        <v>1027</v>
      </c>
      <c r="D477" s="124" t="s">
        <v>598</v>
      </c>
      <c r="E477" s="161" t="s">
        <v>567</v>
      </c>
      <c r="F477" s="163"/>
      <c r="G477" s="129" t="s">
        <v>1027</v>
      </c>
      <c r="H477" s="96">
        <v>7867289</v>
      </c>
      <c r="I477" s="102">
        <v>3705377.44</v>
      </c>
      <c r="J477" s="103">
        <v>4161911.56</v>
      </c>
      <c r="K477" s="118" t="str">
        <f t="shared" si="19"/>
        <v>00007020260070060000</v>
      </c>
      <c r="L477" s="106" t="s">
        <v>625</v>
      </c>
    </row>
    <row r="478" spans="1:12" s="84" customFormat="1" ht="22.5">
      <c r="A478" s="79" t="s">
        <v>1253</v>
      </c>
      <c r="B478" s="78" t="s">
        <v>968</v>
      </c>
      <c r="C478" s="121" t="s">
        <v>1027</v>
      </c>
      <c r="D478" s="125" t="s">
        <v>598</v>
      </c>
      <c r="E478" s="155" t="s">
        <v>567</v>
      </c>
      <c r="F478" s="154"/>
      <c r="G478" s="122" t="s">
        <v>1254</v>
      </c>
      <c r="H478" s="80">
        <v>608989</v>
      </c>
      <c r="I478" s="81">
        <v>142984</v>
      </c>
      <c r="J478" s="82">
        <f>MAX(H478-I478,0)</f>
        <v>466005</v>
      </c>
      <c r="K478" s="118" t="str">
        <f t="shared" si="19"/>
        <v>00007020260070060321</v>
      </c>
      <c r="L478" s="83" t="str">
        <f>C478&amp;D478&amp;E478&amp;F478&amp;G478</f>
        <v>00007020260070060321</v>
      </c>
    </row>
    <row r="479" spans="1:12" s="84" customFormat="1" ht="45">
      <c r="A479" s="79" t="s">
        <v>725</v>
      </c>
      <c r="B479" s="78" t="s">
        <v>968</v>
      </c>
      <c r="C479" s="121" t="s">
        <v>1027</v>
      </c>
      <c r="D479" s="125" t="s">
        <v>598</v>
      </c>
      <c r="E479" s="155" t="s">
        <v>567</v>
      </c>
      <c r="F479" s="154"/>
      <c r="G479" s="122" t="s">
        <v>726</v>
      </c>
      <c r="H479" s="80">
        <v>1082400</v>
      </c>
      <c r="I479" s="81">
        <v>368476.44</v>
      </c>
      <c r="J479" s="82">
        <f>MAX(H479-I479,0)</f>
        <v>713923.56</v>
      </c>
      <c r="K479" s="118" t="str">
        <f t="shared" si="19"/>
        <v>00007020260070060611</v>
      </c>
      <c r="L479" s="83" t="str">
        <f>C479&amp;D479&amp;E479&amp;F479&amp;G479</f>
        <v>00007020260070060611</v>
      </c>
    </row>
    <row r="480" spans="1:12" s="84" customFormat="1" ht="45">
      <c r="A480" s="79" t="s">
        <v>727</v>
      </c>
      <c r="B480" s="78" t="s">
        <v>968</v>
      </c>
      <c r="C480" s="121" t="s">
        <v>1027</v>
      </c>
      <c r="D480" s="125" t="s">
        <v>598</v>
      </c>
      <c r="E480" s="155" t="s">
        <v>567</v>
      </c>
      <c r="F480" s="154"/>
      <c r="G480" s="122" t="s">
        <v>728</v>
      </c>
      <c r="H480" s="80">
        <v>6175900</v>
      </c>
      <c r="I480" s="81">
        <v>3193917</v>
      </c>
      <c r="J480" s="82">
        <f>MAX(H480-I480,0)</f>
        <v>2981983</v>
      </c>
      <c r="K480" s="118" t="str">
        <f t="shared" si="19"/>
        <v>00007020260070060621</v>
      </c>
      <c r="L480" s="83" t="str">
        <f>C480&amp;D480&amp;E480&amp;F480&amp;G480</f>
        <v>00007020260070060621</v>
      </c>
    </row>
    <row r="481" spans="1:12" ht="56.25">
      <c r="A481" s="99" t="s">
        <v>626</v>
      </c>
      <c r="B481" s="100" t="s">
        <v>968</v>
      </c>
      <c r="C481" s="101" t="s">
        <v>1027</v>
      </c>
      <c r="D481" s="124" t="s">
        <v>598</v>
      </c>
      <c r="E481" s="161" t="s">
        <v>628</v>
      </c>
      <c r="F481" s="163"/>
      <c r="G481" s="129" t="s">
        <v>1027</v>
      </c>
      <c r="H481" s="96">
        <v>4375500</v>
      </c>
      <c r="I481" s="102">
        <v>3251900</v>
      </c>
      <c r="J481" s="103">
        <v>1123600</v>
      </c>
      <c r="K481" s="118" t="str">
        <f t="shared" si="19"/>
        <v>00007020260070630000</v>
      </c>
      <c r="L481" s="106" t="s">
        <v>627</v>
      </c>
    </row>
    <row r="482" spans="1:12" s="84" customFormat="1" ht="45">
      <c r="A482" s="79" t="s">
        <v>725</v>
      </c>
      <c r="B482" s="78" t="s">
        <v>968</v>
      </c>
      <c r="C482" s="121" t="s">
        <v>1027</v>
      </c>
      <c r="D482" s="125" t="s">
        <v>598</v>
      </c>
      <c r="E482" s="155" t="s">
        <v>628</v>
      </c>
      <c r="F482" s="154"/>
      <c r="G482" s="122" t="s">
        <v>726</v>
      </c>
      <c r="H482" s="80">
        <v>184000</v>
      </c>
      <c r="I482" s="81">
        <v>139474</v>
      </c>
      <c r="J482" s="82">
        <f>MAX(H482-I482,0)</f>
        <v>44526</v>
      </c>
      <c r="K482" s="118" t="str">
        <f t="shared" si="19"/>
        <v>00007020260070630611</v>
      </c>
      <c r="L482" s="83" t="str">
        <f>C482&amp;D482&amp;E482&amp;F482&amp;G482</f>
        <v>00007020260070630611</v>
      </c>
    </row>
    <row r="483" spans="1:12" s="84" customFormat="1" ht="45">
      <c r="A483" s="79" t="s">
        <v>727</v>
      </c>
      <c r="B483" s="78" t="s">
        <v>968</v>
      </c>
      <c r="C483" s="121" t="s">
        <v>1027</v>
      </c>
      <c r="D483" s="125" t="s">
        <v>598</v>
      </c>
      <c r="E483" s="155" t="s">
        <v>628</v>
      </c>
      <c r="F483" s="154"/>
      <c r="G483" s="122" t="s">
        <v>728</v>
      </c>
      <c r="H483" s="80">
        <v>4191500</v>
      </c>
      <c r="I483" s="81">
        <v>3112426</v>
      </c>
      <c r="J483" s="82">
        <f>MAX(H483-I483,0)</f>
        <v>1079074</v>
      </c>
      <c r="K483" s="118" t="str">
        <f t="shared" si="19"/>
        <v>00007020260070630621</v>
      </c>
      <c r="L483" s="83" t="str">
        <f>C483&amp;D483&amp;E483&amp;F483&amp;G483</f>
        <v>00007020260070630621</v>
      </c>
    </row>
    <row r="484" spans="1:12" ht="33.75">
      <c r="A484" s="99" t="s">
        <v>568</v>
      </c>
      <c r="B484" s="100" t="s">
        <v>968</v>
      </c>
      <c r="C484" s="101" t="s">
        <v>1027</v>
      </c>
      <c r="D484" s="124" t="s">
        <v>598</v>
      </c>
      <c r="E484" s="161" t="s">
        <v>570</v>
      </c>
      <c r="F484" s="163"/>
      <c r="G484" s="129" t="s">
        <v>1027</v>
      </c>
      <c r="H484" s="96">
        <v>273400</v>
      </c>
      <c r="I484" s="102">
        <v>0</v>
      </c>
      <c r="J484" s="103">
        <v>273400</v>
      </c>
      <c r="K484" s="118" t="str">
        <f t="shared" si="19"/>
        <v>00007020260071410000</v>
      </c>
      <c r="L484" s="106" t="s">
        <v>629</v>
      </c>
    </row>
    <row r="485" spans="1:12" s="84" customFormat="1" ht="45">
      <c r="A485" s="79" t="s">
        <v>725</v>
      </c>
      <c r="B485" s="78" t="s">
        <v>968</v>
      </c>
      <c r="C485" s="121" t="s">
        <v>1027</v>
      </c>
      <c r="D485" s="125" t="s">
        <v>598</v>
      </c>
      <c r="E485" s="155" t="s">
        <v>570</v>
      </c>
      <c r="F485" s="154"/>
      <c r="G485" s="122" t="s">
        <v>726</v>
      </c>
      <c r="H485" s="80">
        <v>27300</v>
      </c>
      <c r="I485" s="81">
        <v>0</v>
      </c>
      <c r="J485" s="82">
        <f>MAX(H485-I485,0)</f>
        <v>27300</v>
      </c>
      <c r="K485" s="118" t="str">
        <f t="shared" si="19"/>
        <v>00007020260071410611</v>
      </c>
      <c r="L485" s="83" t="str">
        <f>C485&amp;D485&amp;E485&amp;F485&amp;G485</f>
        <v>00007020260071410611</v>
      </c>
    </row>
    <row r="486" spans="1:12" s="84" customFormat="1" ht="45">
      <c r="A486" s="79" t="s">
        <v>727</v>
      </c>
      <c r="B486" s="78" t="s">
        <v>968</v>
      </c>
      <c r="C486" s="121" t="s">
        <v>1027</v>
      </c>
      <c r="D486" s="125" t="s">
        <v>598</v>
      </c>
      <c r="E486" s="155" t="s">
        <v>570</v>
      </c>
      <c r="F486" s="154"/>
      <c r="G486" s="122" t="s">
        <v>728</v>
      </c>
      <c r="H486" s="80">
        <v>246100</v>
      </c>
      <c r="I486" s="81">
        <v>0</v>
      </c>
      <c r="J486" s="82">
        <f>MAX(H486-I486,0)</f>
        <v>246100</v>
      </c>
      <c r="K486" s="118" t="str">
        <f t="shared" si="19"/>
        <v>00007020260071410621</v>
      </c>
      <c r="L486" s="83" t="str">
        <f>C486&amp;D486&amp;E486&amp;F486&amp;G486</f>
        <v>00007020260071410621</v>
      </c>
    </row>
    <row r="487" spans="1:12" ht="33.75">
      <c r="A487" s="99" t="s">
        <v>630</v>
      </c>
      <c r="B487" s="100" t="s">
        <v>968</v>
      </c>
      <c r="C487" s="101" t="s">
        <v>1027</v>
      </c>
      <c r="D487" s="124" t="s">
        <v>598</v>
      </c>
      <c r="E487" s="161" t="s">
        <v>632</v>
      </c>
      <c r="F487" s="163"/>
      <c r="G487" s="129" t="s">
        <v>1027</v>
      </c>
      <c r="H487" s="96">
        <v>109800</v>
      </c>
      <c r="I487" s="102">
        <v>109800</v>
      </c>
      <c r="J487" s="103">
        <v>0</v>
      </c>
      <c r="K487" s="118" t="str">
        <f t="shared" si="19"/>
        <v>00007020260072080000</v>
      </c>
      <c r="L487" s="106" t="s">
        <v>631</v>
      </c>
    </row>
    <row r="488" spans="1:12" s="84" customFormat="1" ht="12.75">
      <c r="A488" s="79" t="s">
        <v>732</v>
      </c>
      <c r="B488" s="78" t="s">
        <v>968</v>
      </c>
      <c r="C488" s="121" t="s">
        <v>1027</v>
      </c>
      <c r="D488" s="125" t="s">
        <v>598</v>
      </c>
      <c r="E488" s="155" t="s">
        <v>632</v>
      </c>
      <c r="F488" s="154"/>
      <c r="G488" s="122" t="s">
        <v>733</v>
      </c>
      <c r="H488" s="80">
        <v>3500</v>
      </c>
      <c r="I488" s="81">
        <v>3500</v>
      </c>
      <c r="J488" s="82">
        <f>MAX(H488-I488,0)</f>
        <v>0</v>
      </c>
      <c r="K488" s="118" t="str">
        <f t="shared" si="19"/>
        <v>00007020260072080612</v>
      </c>
      <c r="L488" s="83" t="str">
        <f>C488&amp;D488&amp;E488&amp;F488&amp;G488</f>
        <v>00007020260072080612</v>
      </c>
    </row>
    <row r="489" spans="1:12" s="84" customFormat="1" ht="12.75">
      <c r="A489" s="79" t="s">
        <v>715</v>
      </c>
      <c r="B489" s="78" t="s">
        <v>968</v>
      </c>
      <c r="C489" s="121" t="s">
        <v>1027</v>
      </c>
      <c r="D489" s="125" t="s">
        <v>598</v>
      </c>
      <c r="E489" s="155" t="s">
        <v>632</v>
      </c>
      <c r="F489" s="154"/>
      <c r="G489" s="122" t="s">
        <v>716</v>
      </c>
      <c r="H489" s="80">
        <v>106300</v>
      </c>
      <c r="I489" s="81">
        <v>106300</v>
      </c>
      <c r="J489" s="82">
        <f>MAX(H489-I489,0)</f>
        <v>0</v>
      </c>
      <c r="K489" s="118" t="str">
        <f t="shared" si="19"/>
        <v>00007020260072080622</v>
      </c>
      <c r="L489" s="83" t="str">
        <f>C489&amp;D489&amp;E489&amp;F489&amp;G489</f>
        <v>00007020260072080622</v>
      </c>
    </row>
    <row r="490" spans="1:12" ht="67.5">
      <c r="A490" s="99" t="s">
        <v>571</v>
      </c>
      <c r="B490" s="100" t="s">
        <v>968</v>
      </c>
      <c r="C490" s="101" t="s">
        <v>1027</v>
      </c>
      <c r="D490" s="124" t="s">
        <v>598</v>
      </c>
      <c r="E490" s="161" t="s">
        <v>573</v>
      </c>
      <c r="F490" s="163"/>
      <c r="G490" s="129" t="s">
        <v>1027</v>
      </c>
      <c r="H490" s="96">
        <v>1332200</v>
      </c>
      <c r="I490" s="102">
        <v>609972.01</v>
      </c>
      <c r="J490" s="103">
        <v>722227.99</v>
      </c>
      <c r="K490" s="118" t="str">
        <f aca="true" t="shared" si="20" ref="K490:K524">C490&amp;D490&amp;E490&amp;F490&amp;G490</f>
        <v>00007020260072120000</v>
      </c>
      <c r="L490" s="106" t="s">
        <v>633</v>
      </c>
    </row>
    <row r="491" spans="1:12" s="84" customFormat="1" ht="12.75">
      <c r="A491" s="79" t="s">
        <v>732</v>
      </c>
      <c r="B491" s="78" t="s">
        <v>968</v>
      </c>
      <c r="C491" s="121" t="s">
        <v>1027</v>
      </c>
      <c r="D491" s="125" t="s">
        <v>598</v>
      </c>
      <c r="E491" s="155" t="s">
        <v>573</v>
      </c>
      <c r="F491" s="154"/>
      <c r="G491" s="122" t="s">
        <v>733</v>
      </c>
      <c r="H491" s="80">
        <v>207700</v>
      </c>
      <c r="I491" s="81">
        <v>139000</v>
      </c>
      <c r="J491" s="82">
        <f>MAX(H491-I491,0)</f>
        <v>68700</v>
      </c>
      <c r="K491" s="118" t="str">
        <f t="shared" si="20"/>
        <v>00007020260072120612</v>
      </c>
      <c r="L491" s="83" t="str">
        <f>C491&amp;D491&amp;E491&amp;F491&amp;G491</f>
        <v>00007020260072120612</v>
      </c>
    </row>
    <row r="492" spans="1:12" s="84" customFormat="1" ht="12.75">
      <c r="A492" s="79" t="s">
        <v>715</v>
      </c>
      <c r="B492" s="78" t="s">
        <v>968</v>
      </c>
      <c r="C492" s="121" t="s">
        <v>1027</v>
      </c>
      <c r="D492" s="125" t="s">
        <v>598</v>
      </c>
      <c r="E492" s="155" t="s">
        <v>573</v>
      </c>
      <c r="F492" s="154"/>
      <c r="G492" s="122" t="s">
        <v>716</v>
      </c>
      <c r="H492" s="80">
        <v>1124500</v>
      </c>
      <c r="I492" s="81">
        <v>470972.01</v>
      </c>
      <c r="J492" s="82">
        <f>MAX(H492-I492,0)</f>
        <v>653527.99</v>
      </c>
      <c r="K492" s="118" t="str">
        <f t="shared" si="20"/>
        <v>00007020260072120622</v>
      </c>
      <c r="L492" s="83" t="str">
        <f>C492&amp;D492&amp;E492&amp;F492&amp;G492</f>
        <v>00007020260072120622</v>
      </c>
    </row>
    <row r="493" spans="1:12" ht="45">
      <c r="A493" s="99" t="s">
        <v>0</v>
      </c>
      <c r="B493" s="100" t="s">
        <v>968</v>
      </c>
      <c r="C493" s="101" t="s">
        <v>1027</v>
      </c>
      <c r="D493" s="124" t="s">
        <v>598</v>
      </c>
      <c r="E493" s="161" t="s">
        <v>2</v>
      </c>
      <c r="F493" s="163"/>
      <c r="G493" s="129" t="s">
        <v>1027</v>
      </c>
      <c r="H493" s="96">
        <v>1100</v>
      </c>
      <c r="I493" s="102">
        <v>1100</v>
      </c>
      <c r="J493" s="103">
        <v>0</v>
      </c>
      <c r="K493" s="118" t="str">
        <f t="shared" si="20"/>
        <v>000070202600S2080000</v>
      </c>
      <c r="L493" s="106" t="s">
        <v>1</v>
      </c>
    </row>
    <row r="494" spans="1:12" s="84" customFormat="1" ht="12.75">
      <c r="A494" s="79" t="s">
        <v>732</v>
      </c>
      <c r="B494" s="78" t="s">
        <v>968</v>
      </c>
      <c r="C494" s="121" t="s">
        <v>1027</v>
      </c>
      <c r="D494" s="125" t="s">
        <v>598</v>
      </c>
      <c r="E494" s="155" t="s">
        <v>2</v>
      </c>
      <c r="F494" s="154"/>
      <c r="G494" s="122" t="s">
        <v>733</v>
      </c>
      <c r="H494" s="80">
        <v>30</v>
      </c>
      <c r="I494" s="81">
        <v>30</v>
      </c>
      <c r="J494" s="82">
        <f>MAX(H494-I494,0)</f>
        <v>0</v>
      </c>
      <c r="K494" s="118" t="str">
        <f t="shared" si="20"/>
        <v>000070202600S2080612</v>
      </c>
      <c r="L494" s="83" t="str">
        <f>C494&amp;D494&amp;E494&amp;F494&amp;G494</f>
        <v>000070202600S2080612</v>
      </c>
    </row>
    <row r="495" spans="1:12" s="84" customFormat="1" ht="12.75">
      <c r="A495" s="79" t="s">
        <v>715</v>
      </c>
      <c r="B495" s="78" t="s">
        <v>968</v>
      </c>
      <c r="C495" s="121" t="s">
        <v>1027</v>
      </c>
      <c r="D495" s="125" t="s">
        <v>598</v>
      </c>
      <c r="E495" s="155" t="s">
        <v>2</v>
      </c>
      <c r="F495" s="154"/>
      <c r="G495" s="122" t="s">
        <v>716</v>
      </c>
      <c r="H495" s="80">
        <v>1070</v>
      </c>
      <c r="I495" s="81">
        <v>1070</v>
      </c>
      <c r="J495" s="82">
        <f>MAX(H495-I495,0)</f>
        <v>0</v>
      </c>
      <c r="K495" s="118" t="str">
        <f t="shared" si="20"/>
        <v>000070202600S2080622</v>
      </c>
      <c r="L495" s="83" t="str">
        <f>C495&amp;D495&amp;E495&amp;F495&amp;G495</f>
        <v>000070202600S2080622</v>
      </c>
    </row>
    <row r="496" spans="1:12" ht="67.5">
      <c r="A496" s="99" t="s">
        <v>577</v>
      </c>
      <c r="B496" s="100" t="s">
        <v>968</v>
      </c>
      <c r="C496" s="101" t="s">
        <v>1027</v>
      </c>
      <c r="D496" s="124" t="s">
        <v>598</v>
      </c>
      <c r="E496" s="161" t="s">
        <v>579</v>
      </c>
      <c r="F496" s="163"/>
      <c r="G496" s="129" t="s">
        <v>1027</v>
      </c>
      <c r="H496" s="96">
        <v>333100</v>
      </c>
      <c r="I496" s="102">
        <v>58325</v>
      </c>
      <c r="J496" s="103">
        <v>274775</v>
      </c>
      <c r="K496" s="118" t="str">
        <f t="shared" si="20"/>
        <v>000070202600S2120000</v>
      </c>
      <c r="L496" s="106" t="s">
        <v>3</v>
      </c>
    </row>
    <row r="497" spans="1:12" s="84" customFormat="1" ht="12.75">
      <c r="A497" s="79" t="s">
        <v>732</v>
      </c>
      <c r="B497" s="78" t="s">
        <v>968</v>
      </c>
      <c r="C497" s="121" t="s">
        <v>1027</v>
      </c>
      <c r="D497" s="125" t="s">
        <v>598</v>
      </c>
      <c r="E497" s="155" t="s">
        <v>579</v>
      </c>
      <c r="F497" s="154"/>
      <c r="G497" s="122" t="s">
        <v>733</v>
      </c>
      <c r="H497" s="80">
        <v>52000</v>
      </c>
      <c r="I497" s="81">
        <v>10500</v>
      </c>
      <c r="J497" s="82">
        <f>MAX(H497-I497,0)</f>
        <v>41500</v>
      </c>
      <c r="K497" s="118" t="str">
        <f t="shared" si="20"/>
        <v>000070202600S2120612</v>
      </c>
      <c r="L497" s="83" t="str">
        <f>C497&amp;D497&amp;E497&amp;F497&amp;G497</f>
        <v>000070202600S2120612</v>
      </c>
    </row>
    <row r="498" spans="1:12" s="84" customFormat="1" ht="12.75">
      <c r="A498" s="79" t="s">
        <v>715</v>
      </c>
      <c r="B498" s="78" t="s">
        <v>968</v>
      </c>
      <c r="C498" s="121" t="s">
        <v>1027</v>
      </c>
      <c r="D498" s="125" t="s">
        <v>598</v>
      </c>
      <c r="E498" s="155" t="s">
        <v>579</v>
      </c>
      <c r="F498" s="154"/>
      <c r="G498" s="122" t="s">
        <v>716</v>
      </c>
      <c r="H498" s="80">
        <v>281100</v>
      </c>
      <c r="I498" s="81">
        <v>47825</v>
      </c>
      <c r="J498" s="82">
        <f>MAX(H498-I498,0)</f>
        <v>233275</v>
      </c>
      <c r="K498" s="118" t="str">
        <f t="shared" si="20"/>
        <v>000070202600S2120622</v>
      </c>
      <c r="L498" s="83" t="str">
        <f>C498&amp;D498&amp;E498&amp;F498&amp;G498</f>
        <v>000070202600S2120622</v>
      </c>
    </row>
    <row r="499" spans="1:12" ht="33.75">
      <c r="A499" s="99" t="s">
        <v>4</v>
      </c>
      <c r="B499" s="100" t="s">
        <v>968</v>
      </c>
      <c r="C499" s="101" t="s">
        <v>1027</v>
      </c>
      <c r="D499" s="124" t="s">
        <v>598</v>
      </c>
      <c r="E499" s="161" t="s">
        <v>6</v>
      </c>
      <c r="F499" s="163"/>
      <c r="G499" s="129" t="s">
        <v>1027</v>
      </c>
      <c r="H499" s="96">
        <v>4650</v>
      </c>
      <c r="I499" s="102">
        <v>0</v>
      </c>
      <c r="J499" s="103">
        <v>4650</v>
      </c>
      <c r="K499" s="118" t="str">
        <f t="shared" si="20"/>
        <v>00007021600000000000</v>
      </c>
      <c r="L499" s="106" t="s">
        <v>5</v>
      </c>
    </row>
    <row r="500" spans="1:12" ht="22.5">
      <c r="A500" s="99" t="s">
        <v>7</v>
      </c>
      <c r="B500" s="100" t="s">
        <v>968</v>
      </c>
      <c r="C500" s="101" t="s">
        <v>1027</v>
      </c>
      <c r="D500" s="124" t="s">
        <v>598</v>
      </c>
      <c r="E500" s="161" t="s">
        <v>9</v>
      </c>
      <c r="F500" s="163"/>
      <c r="G500" s="129" t="s">
        <v>1027</v>
      </c>
      <c r="H500" s="96">
        <v>4650</v>
      </c>
      <c r="I500" s="102">
        <v>0</v>
      </c>
      <c r="J500" s="103">
        <v>4650</v>
      </c>
      <c r="K500" s="118" t="str">
        <f t="shared" si="20"/>
        <v>00007021600021610000</v>
      </c>
      <c r="L500" s="106" t="s">
        <v>8</v>
      </c>
    </row>
    <row r="501" spans="1:12" s="84" customFormat="1" ht="12.75">
      <c r="A501" s="79" t="s">
        <v>715</v>
      </c>
      <c r="B501" s="78" t="s">
        <v>968</v>
      </c>
      <c r="C501" s="121" t="s">
        <v>1027</v>
      </c>
      <c r="D501" s="125" t="s">
        <v>598</v>
      </c>
      <c r="E501" s="155" t="s">
        <v>9</v>
      </c>
      <c r="F501" s="154"/>
      <c r="G501" s="122" t="s">
        <v>716</v>
      </c>
      <c r="H501" s="80">
        <v>4650</v>
      </c>
      <c r="I501" s="81">
        <v>0</v>
      </c>
      <c r="J501" s="82">
        <f>MAX(H501-I501,0)</f>
        <v>4650</v>
      </c>
      <c r="K501" s="118" t="str">
        <f t="shared" si="20"/>
        <v>00007021600021610622</v>
      </c>
      <c r="L501" s="83" t="str">
        <f>C501&amp;D501&amp;E501&amp;F501&amp;G501</f>
        <v>00007021600021610622</v>
      </c>
    </row>
    <row r="502" spans="1:12" ht="22.5">
      <c r="A502" s="99" t="s">
        <v>1131</v>
      </c>
      <c r="B502" s="100" t="s">
        <v>968</v>
      </c>
      <c r="C502" s="101" t="s">
        <v>1027</v>
      </c>
      <c r="D502" s="124" t="s">
        <v>598</v>
      </c>
      <c r="E502" s="161" t="s">
        <v>1133</v>
      </c>
      <c r="F502" s="163"/>
      <c r="G502" s="129" t="s">
        <v>1027</v>
      </c>
      <c r="H502" s="96">
        <v>44919830.03</v>
      </c>
      <c r="I502" s="102">
        <v>39540704.66</v>
      </c>
      <c r="J502" s="103">
        <v>5379125.37</v>
      </c>
      <c r="K502" s="118" t="str">
        <f t="shared" si="20"/>
        <v>00007029300000000000</v>
      </c>
      <c r="L502" s="106" t="s">
        <v>10</v>
      </c>
    </row>
    <row r="503" spans="1:12" ht="56.25">
      <c r="A503" s="99" t="s">
        <v>585</v>
      </c>
      <c r="B503" s="100" t="s">
        <v>968</v>
      </c>
      <c r="C503" s="101" t="s">
        <v>1027</v>
      </c>
      <c r="D503" s="124" t="s">
        <v>598</v>
      </c>
      <c r="E503" s="161" t="s">
        <v>587</v>
      </c>
      <c r="F503" s="163"/>
      <c r="G503" s="129" t="s">
        <v>1027</v>
      </c>
      <c r="H503" s="96">
        <v>949783.61</v>
      </c>
      <c r="I503" s="102">
        <v>501891.09</v>
      </c>
      <c r="J503" s="103">
        <v>447892.52</v>
      </c>
      <c r="K503" s="118" t="str">
        <f t="shared" si="20"/>
        <v>00007029300020020000</v>
      </c>
      <c r="L503" s="106" t="s">
        <v>11</v>
      </c>
    </row>
    <row r="504" spans="1:12" s="84" customFormat="1" ht="12.75">
      <c r="A504" s="79" t="s">
        <v>732</v>
      </c>
      <c r="B504" s="78" t="s">
        <v>968</v>
      </c>
      <c r="C504" s="121" t="s">
        <v>1027</v>
      </c>
      <c r="D504" s="125" t="s">
        <v>598</v>
      </c>
      <c r="E504" s="155" t="s">
        <v>587</v>
      </c>
      <c r="F504" s="154"/>
      <c r="G504" s="122" t="s">
        <v>733</v>
      </c>
      <c r="H504" s="80">
        <v>153159.18</v>
      </c>
      <c r="I504" s="81">
        <v>90845</v>
      </c>
      <c r="J504" s="82">
        <f>MAX(H504-I504,0)</f>
        <v>62314.18</v>
      </c>
      <c r="K504" s="118" t="str">
        <f t="shared" si="20"/>
        <v>00007029300020020612</v>
      </c>
      <c r="L504" s="83" t="str">
        <f>C504&amp;D504&amp;E504&amp;F504&amp;G504</f>
        <v>00007029300020020612</v>
      </c>
    </row>
    <row r="505" spans="1:12" s="84" customFormat="1" ht="12.75">
      <c r="A505" s="79" t="s">
        <v>715</v>
      </c>
      <c r="B505" s="78" t="s">
        <v>968</v>
      </c>
      <c r="C505" s="121" t="s">
        <v>1027</v>
      </c>
      <c r="D505" s="125" t="s">
        <v>598</v>
      </c>
      <c r="E505" s="155" t="s">
        <v>587</v>
      </c>
      <c r="F505" s="154"/>
      <c r="G505" s="122" t="s">
        <v>716</v>
      </c>
      <c r="H505" s="80">
        <v>796624.43</v>
      </c>
      <c r="I505" s="81">
        <v>411046.09</v>
      </c>
      <c r="J505" s="82">
        <f>MAX(H505-I505,0)</f>
        <v>385578.34</v>
      </c>
      <c r="K505" s="118" t="str">
        <f t="shared" si="20"/>
        <v>00007029300020020622</v>
      </c>
      <c r="L505" s="83" t="str">
        <f>C505&amp;D505&amp;E505&amp;F505&amp;G505</f>
        <v>00007029300020020622</v>
      </c>
    </row>
    <row r="506" spans="1:12" ht="22.5">
      <c r="A506" s="99" t="s">
        <v>588</v>
      </c>
      <c r="B506" s="100" t="s">
        <v>968</v>
      </c>
      <c r="C506" s="101" t="s">
        <v>1027</v>
      </c>
      <c r="D506" s="124" t="s">
        <v>598</v>
      </c>
      <c r="E506" s="161" t="s">
        <v>590</v>
      </c>
      <c r="F506" s="163"/>
      <c r="G506" s="129" t="s">
        <v>1027</v>
      </c>
      <c r="H506" s="96">
        <v>370513.66</v>
      </c>
      <c r="I506" s="102">
        <v>281869.71</v>
      </c>
      <c r="J506" s="103">
        <v>88643.95</v>
      </c>
      <c r="K506" s="118" t="str">
        <f t="shared" si="20"/>
        <v>00007029300020030000</v>
      </c>
      <c r="L506" s="106" t="s">
        <v>12</v>
      </c>
    </row>
    <row r="507" spans="1:12" s="84" customFormat="1" ht="12.75">
      <c r="A507" s="79" t="s">
        <v>732</v>
      </c>
      <c r="B507" s="78" t="s">
        <v>968</v>
      </c>
      <c r="C507" s="121" t="s">
        <v>1027</v>
      </c>
      <c r="D507" s="125" t="s">
        <v>598</v>
      </c>
      <c r="E507" s="155" t="s">
        <v>590</v>
      </c>
      <c r="F507" s="154"/>
      <c r="G507" s="122" t="s">
        <v>733</v>
      </c>
      <c r="H507" s="80">
        <v>32881.27</v>
      </c>
      <c r="I507" s="81">
        <v>6836.17</v>
      </c>
      <c r="J507" s="82">
        <f>MAX(H507-I507,0)</f>
        <v>26045.1</v>
      </c>
      <c r="K507" s="118" t="str">
        <f t="shared" si="20"/>
        <v>00007029300020030612</v>
      </c>
      <c r="L507" s="83" t="str">
        <f>C507&amp;D507&amp;E507&amp;F507&amp;G507</f>
        <v>00007029300020030612</v>
      </c>
    </row>
    <row r="508" spans="1:12" s="84" customFormat="1" ht="12.75">
      <c r="A508" s="79" t="s">
        <v>715</v>
      </c>
      <c r="B508" s="78" t="s">
        <v>968</v>
      </c>
      <c r="C508" s="121" t="s">
        <v>1027</v>
      </c>
      <c r="D508" s="125" t="s">
        <v>598</v>
      </c>
      <c r="E508" s="155" t="s">
        <v>590</v>
      </c>
      <c r="F508" s="154"/>
      <c r="G508" s="122" t="s">
        <v>716</v>
      </c>
      <c r="H508" s="80">
        <v>337632.39</v>
      </c>
      <c r="I508" s="81">
        <v>275033.54</v>
      </c>
      <c r="J508" s="82">
        <f>MAX(H508-I508,0)</f>
        <v>62598.85</v>
      </c>
      <c r="K508" s="118" t="str">
        <f t="shared" si="20"/>
        <v>00007029300020030622</v>
      </c>
      <c r="L508" s="83" t="str">
        <f>C508&amp;D508&amp;E508&amp;F508&amp;G508</f>
        <v>00007029300020030622</v>
      </c>
    </row>
    <row r="509" spans="1:12" ht="33.75">
      <c r="A509" s="99" t="s">
        <v>591</v>
      </c>
      <c r="B509" s="100" t="s">
        <v>968</v>
      </c>
      <c r="C509" s="101" t="s">
        <v>1027</v>
      </c>
      <c r="D509" s="124" t="s">
        <v>598</v>
      </c>
      <c r="E509" s="161" t="s">
        <v>593</v>
      </c>
      <c r="F509" s="163"/>
      <c r="G509" s="129" t="s">
        <v>1027</v>
      </c>
      <c r="H509" s="96">
        <v>9426272.84</v>
      </c>
      <c r="I509" s="102">
        <v>8875563.76</v>
      </c>
      <c r="J509" s="103">
        <v>550709.08</v>
      </c>
      <c r="K509" s="118" t="str">
        <f t="shared" si="20"/>
        <v>00007029300022300000</v>
      </c>
      <c r="L509" s="106" t="s">
        <v>13</v>
      </c>
    </row>
    <row r="510" spans="1:12" s="84" customFormat="1" ht="12.75">
      <c r="A510" s="79" t="s">
        <v>732</v>
      </c>
      <c r="B510" s="78" t="s">
        <v>968</v>
      </c>
      <c r="C510" s="121" t="s">
        <v>1027</v>
      </c>
      <c r="D510" s="125" t="s">
        <v>598</v>
      </c>
      <c r="E510" s="155" t="s">
        <v>593</v>
      </c>
      <c r="F510" s="154"/>
      <c r="G510" s="122" t="s">
        <v>733</v>
      </c>
      <c r="H510" s="80">
        <v>206350.41</v>
      </c>
      <c r="I510" s="81">
        <v>206350.41</v>
      </c>
      <c r="J510" s="82">
        <f>MAX(H510-I510,0)</f>
        <v>0</v>
      </c>
      <c r="K510" s="118" t="str">
        <f t="shared" si="20"/>
        <v>00007029300022300612</v>
      </c>
      <c r="L510" s="83" t="str">
        <f>C510&amp;D510&amp;E510&amp;F510&amp;G510</f>
        <v>00007029300022300612</v>
      </c>
    </row>
    <row r="511" spans="1:12" s="84" customFormat="1" ht="12.75">
      <c r="A511" s="79" t="s">
        <v>715</v>
      </c>
      <c r="B511" s="78" t="s">
        <v>968</v>
      </c>
      <c r="C511" s="121" t="s">
        <v>1027</v>
      </c>
      <c r="D511" s="125" t="s">
        <v>598</v>
      </c>
      <c r="E511" s="155" t="s">
        <v>593</v>
      </c>
      <c r="F511" s="154"/>
      <c r="G511" s="122" t="s">
        <v>716</v>
      </c>
      <c r="H511" s="80">
        <v>9219922.43</v>
      </c>
      <c r="I511" s="81">
        <v>8669213.35</v>
      </c>
      <c r="J511" s="82">
        <f>MAX(H511-I511,0)</f>
        <v>550709.08</v>
      </c>
      <c r="K511" s="118" t="str">
        <f t="shared" si="20"/>
        <v>00007029300022300622</v>
      </c>
      <c r="L511" s="83" t="str">
        <f>C511&amp;D511&amp;E511&amp;F511&amp;G511</f>
        <v>00007029300022300622</v>
      </c>
    </row>
    <row r="512" spans="1:12" ht="33.75">
      <c r="A512" s="99" t="s">
        <v>148</v>
      </c>
      <c r="B512" s="100" t="s">
        <v>968</v>
      </c>
      <c r="C512" s="101" t="s">
        <v>1027</v>
      </c>
      <c r="D512" s="124" t="s">
        <v>598</v>
      </c>
      <c r="E512" s="161" t="s">
        <v>150</v>
      </c>
      <c r="F512" s="163"/>
      <c r="G512" s="129" t="s">
        <v>1027</v>
      </c>
      <c r="H512" s="96">
        <v>27290800</v>
      </c>
      <c r="I512" s="102">
        <v>25427464.92</v>
      </c>
      <c r="J512" s="103">
        <v>1863335.08</v>
      </c>
      <c r="K512" s="118" t="str">
        <f t="shared" si="20"/>
        <v>00007029300072300000</v>
      </c>
      <c r="L512" s="106" t="s">
        <v>14</v>
      </c>
    </row>
    <row r="513" spans="1:12" s="84" customFormat="1" ht="45">
      <c r="A513" s="79" t="s">
        <v>725</v>
      </c>
      <c r="B513" s="78" t="s">
        <v>968</v>
      </c>
      <c r="C513" s="121" t="s">
        <v>1027</v>
      </c>
      <c r="D513" s="125" t="s">
        <v>598</v>
      </c>
      <c r="E513" s="155" t="s">
        <v>150</v>
      </c>
      <c r="F513" s="154"/>
      <c r="G513" s="122" t="s">
        <v>726</v>
      </c>
      <c r="H513" s="80">
        <v>3898700</v>
      </c>
      <c r="I513" s="81">
        <v>3597060.66</v>
      </c>
      <c r="J513" s="82">
        <f>MAX(H513-I513,0)</f>
        <v>301639.34</v>
      </c>
      <c r="K513" s="118" t="str">
        <f t="shared" si="20"/>
        <v>00007029300072300611</v>
      </c>
      <c r="L513" s="83" t="str">
        <f>C513&amp;D513&amp;E513&amp;F513&amp;G513</f>
        <v>00007029300072300611</v>
      </c>
    </row>
    <row r="514" spans="1:12" s="84" customFormat="1" ht="45">
      <c r="A514" s="79" t="s">
        <v>727</v>
      </c>
      <c r="B514" s="78" t="s">
        <v>968</v>
      </c>
      <c r="C514" s="121" t="s">
        <v>1027</v>
      </c>
      <c r="D514" s="125" t="s">
        <v>598</v>
      </c>
      <c r="E514" s="155" t="s">
        <v>150</v>
      </c>
      <c r="F514" s="154"/>
      <c r="G514" s="122" t="s">
        <v>728</v>
      </c>
      <c r="H514" s="80">
        <v>23392100</v>
      </c>
      <c r="I514" s="81">
        <v>21830404.26</v>
      </c>
      <c r="J514" s="82">
        <f>MAX(H514-I514,0)</f>
        <v>1561695.74</v>
      </c>
      <c r="K514" s="118" t="str">
        <f t="shared" si="20"/>
        <v>00007029300072300621</v>
      </c>
      <c r="L514" s="83" t="str">
        <f>C514&amp;D514&amp;E514&amp;F514&amp;G514</f>
        <v>00007029300072300621</v>
      </c>
    </row>
    <row r="515" spans="1:12" ht="33.75">
      <c r="A515" s="99" t="s">
        <v>148</v>
      </c>
      <c r="B515" s="100" t="s">
        <v>968</v>
      </c>
      <c r="C515" s="101" t="s">
        <v>1027</v>
      </c>
      <c r="D515" s="124" t="s">
        <v>598</v>
      </c>
      <c r="E515" s="161" t="s">
        <v>152</v>
      </c>
      <c r="F515" s="163"/>
      <c r="G515" s="129" t="s">
        <v>1027</v>
      </c>
      <c r="H515" s="96">
        <v>6882459.92</v>
      </c>
      <c r="I515" s="102">
        <v>4453915.18</v>
      </c>
      <c r="J515" s="103">
        <v>2428544.74</v>
      </c>
      <c r="K515" s="118" t="str">
        <f t="shared" si="20"/>
        <v>000070293000S2300000</v>
      </c>
      <c r="L515" s="106" t="s">
        <v>15</v>
      </c>
    </row>
    <row r="516" spans="1:12" s="84" customFormat="1" ht="45">
      <c r="A516" s="79" t="s">
        <v>725</v>
      </c>
      <c r="B516" s="78" t="s">
        <v>968</v>
      </c>
      <c r="C516" s="121" t="s">
        <v>1027</v>
      </c>
      <c r="D516" s="125" t="s">
        <v>598</v>
      </c>
      <c r="E516" s="155" t="s">
        <v>152</v>
      </c>
      <c r="F516" s="154"/>
      <c r="G516" s="122" t="s">
        <v>726</v>
      </c>
      <c r="H516" s="80">
        <v>1034259.92</v>
      </c>
      <c r="I516" s="81">
        <v>636907.6</v>
      </c>
      <c r="J516" s="82">
        <f>MAX(H516-I516,0)</f>
        <v>397352.32</v>
      </c>
      <c r="K516" s="118" t="str">
        <f t="shared" si="20"/>
        <v>000070293000S2300611</v>
      </c>
      <c r="L516" s="83" t="str">
        <f>C516&amp;D516&amp;E516&amp;F516&amp;G516</f>
        <v>000070293000S2300611</v>
      </c>
    </row>
    <row r="517" spans="1:12" s="84" customFormat="1" ht="45">
      <c r="A517" s="79" t="s">
        <v>727</v>
      </c>
      <c r="B517" s="78" t="s">
        <v>968</v>
      </c>
      <c r="C517" s="121" t="s">
        <v>1027</v>
      </c>
      <c r="D517" s="125" t="s">
        <v>598</v>
      </c>
      <c r="E517" s="155" t="s">
        <v>152</v>
      </c>
      <c r="F517" s="154"/>
      <c r="G517" s="122" t="s">
        <v>728</v>
      </c>
      <c r="H517" s="80">
        <v>5848200</v>
      </c>
      <c r="I517" s="81">
        <v>3817007.58</v>
      </c>
      <c r="J517" s="82">
        <f>MAX(H517-I517,0)</f>
        <v>2031192.42</v>
      </c>
      <c r="K517" s="118" t="str">
        <f t="shared" si="20"/>
        <v>000070293000S2300621</v>
      </c>
      <c r="L517" s="83" t="str">
        <f>C517&amp;D517&amp;E517&amp;F517&amp;G517</f>
        <v>000070293000S2300621</v>
      </c>
    </row>
    <row r="518" spans="1:12" ht="12.75">
      <c r="A518" s="99" t="s">
        <v>16</v>
      </c>
      <c r="B518" s="100" t="s">
        <v>968</v>
      </c>
      <c r="C518" s="101" t="s">
        <v>1027</v>
      </c>
      <c r="D518" s="124" t="s">
        <v>18</v>
      </c>
      <c r="E518" s="161" t="s">
        <v>1096</v>
      </c>
      <c r="F518" s="163"/>
      <c r="G518" s="129" t="s">
        <v>1027</v>
      </c>
      <c r="H518" s="96">
        <v>43042348.74</v>
      </c>
      <c r="I518" s="102">
        <v>29401691.75</v>
      </c>
      <c r="J518" s="103">
        <v>13640656.99</v>
      </c>
      <c r="K518" s="118" t="str">
        <f t="shared" si="20"/>
        <v>00007030000000000000</v>
      </c>
      <c r="L518" s="106" t="s">
        <v>17</v>
      </c>
    </row>
    <row r="519" spans="1:12" ht="33.75">
      <c r="A519" s="99" t="s">
        <v>706</v>
      </c>
      <c r="B519" s="100" t="s">
        <v>968</v>
      </c>
      <c r="C519" s="101" t="s">
        <v>1027</v>
      </c>
      <c r="D519" s="124" t="s">
        <v>18</v>
      </c>
      <c r="E519" s="161" t="s">
        <v>708</v>
      </c>
      <c r="F519" s="163"/>
      <c r="G519" s="129" t="s">
        <v>1027</v>
      </c>
      <c r="H519" s="96">
        <v>25467749.08</v>
      </c>
      <c r="I519" s="102">
        <v>16776170.2</v>
      </c>
      <c r="J519" s="103">
        <v>8691578.88</v>
      </c>
      <c r="K519" s="118" t="str">
        <f t="shared" si="20"/>
        <v>00007030200000000000</v>
      </c>
      <c r="L519" s="106" t="s">
        <v>19</v>
      </c>
    </row>
    <row r="520" spans="1:12" ht="56.25">
      <c r="A520" s="99" t="s">
        <v>20</v>
      </c>
      <c r="B520" s="100" t="s">
        <v>968</v>
      </c>
      <c r="C520" s="101" t="s">
        <v>1027</v>
      </c>
      <c r="D520" s="124" t="s">
        <v>18</v>
      </c>
      <c r="E520" s="161" t="s">
        <v>22</v>
      </c>
      <c r="F520" s="163"/>
      <c r="G520" s="129" t="s">
        <v>1027</v>
      </c>
      <c r="H520" s="96">
        <v>100000</v>
      </c>
      <c r="I520" s="102">
        <v>5000</v>
      </c>
      <c r="J520" s="103">
        <v>95000</v>
      </c>
      <c r="K520" s="118" t="str">
        <f t="shared" si="20"/>
        <v>00007030220000000000</v>
      </c>
      <c r="L520" s="106" t="s">
        <v>21</v>
      </c>
    </row>
    <row r="521" spans="1:12" ht="22.5">
      <c r="A521" s="99" t="s">
        <v>23</v>
      </c>
      <c r="B521" s="100" t="s">
        <v>968</v>
      </c>
      <c r="C521" s="101" t="s">
        <v>1027</v>
      </c>
      <c r="D521" s="124" t="s">
        <v>18</v>
      </c>
      <c r="E521" s="161" t="s">
        <v>25</v>
      </c>
      <c r="F521" s="163"/>
      <c r="G521" s="129" t="s">
        <v>1027</v>
      </c>
      <c r="H521" s="96">
        <v>100000</v>
      </c>
      <c r="I521" s="102">
        <v>5000</v>
      </c>
      <c r="J521" s="103">
        <v>95000</v>
      </c>
      <c r="K521" s="118" t="str">
        <f t="shared" si="20"/>
        <v>00007030220025080000</v>
      </c>
      <c r="L521" s="106" t="s">
        <v>24</v>
      </c>
    </row>
    <row r="522" spans="1:12" s="84" customFormat="1" ht="12.75">
      <c r="A522" s="79" t="s">
        <v>715</v>
      </c>
      <c r="B522" s="78" t="s">
        <v>968</v>
      </c>
      <c r="C522" s="121" t="s">
        <v>1027</v>
      </c>
      <c r="D522" s="125" t="s">
        <v>18</v>
      </c>
      <c r="E522" s="155" t="s">
        <v>25</v>
      </c>
      <c r="F522" s="154"/>
      <c r="G522" s="122" t="s">
        <v>716</v>
      </c>
      <c r="H522" s="80">
        <v>100000</v>
      </c>
      <c r="I522" s="81">
        <v>5000</v>
      </c>
      <c r="J522" s="82">
        <f>MAX(H522-I522,0)</f>
        <v>95000</v>
      </c>
      <c r="K522" s="118" t="str">
        <f t="shared" si="20"/>
        <v>00007030220025080622</v>
      </c>
      <c r="L522" s="83" t="str">
        <f>C522&amp;D522&amp;E522&amp;F522&amp;G522</f>
        <v>00007030220025080622</v>
      </c>
    </row>
    <row r="523" spans="1:12" ht="78.75">
      <c r="A523" s="99" t="s">
        <v>720</v>
      </c>
      <c r="B523" s="100" t="s">
        <v>968</v>
      </c>
      <c r="C523" s="101" t="s">
        <v>1027</v>
      </c>
      <c r="D523" s="124" t="s">
        <v>18</v>
      </c>
      <c r="E523" s="161" t="s">
        <v>722</v>
      </c>
      <c r="F523" s="163"/>
      <c r="G523" s="129" t="s">
        <v>1027</v>
      </c>
      <c r="H523" s="96">
        <v>25367749.08</v>
      </c>
      <c r="I523" s="102">
        <v>16771170.2</v>
      </c>
      <c r="J523" s="103">
        <v>8596578.88</v>
      </c>
      <c r="K523" s="118" t="str">
        <f t="shared" si="20"/>
        <v>00007030260000000000</v>
      </c>
      <c r="L523" s="106" t="s">
        <v>26</v>
      </c>
    </row>
    <row r="524" spans="1:12" ht="12.75">
      <c r="A524" s="99" t="s">
        <v>27</v>
      </c>
      <c r="B524" s="100" t="s">
        <v>968</v>
      </c>
      <c r="C524" s="101" t="s">
        <v>1027</v>
      </c>
      <c r="D524" s="124" t="s">
        <v>18</v>
      </c>
      <c r="E524" s="161" t="s">
        <v>29</v>
      </c>
      <c r="F524" s="163"/>
      <c r="G524" s="129" t="s">
        <v>1027</v>
      </c>
      <c r="H524" s="96">
        <v>23918149.08</v>
      </c>
      <c r="I524" s="102">
        <v>15865970.2</v>
      </c>
      <c r="J524" s="103">
        <v>8052178.88</v>
      </c>
      <c r="K524" s="118" t="str">
        <f t="shared" si="20"/>
        <v>00007030260001230000</v>
      </c>
      <c r="L524" s="106" t="s">
        <v>28</v>
      </c>
    </row>
    <row r="525" spans="1:12" s="84" customFormat="1" ht="45">
      <c r="A525" s="79" t="s">
        <v>727</v>
      </c>
      <c r="B525" s="78" t="s">
        <v>968</v>
      </c>
      <c r="C525" s="121" t="s">
        <v>1027</v>
      </c>
      <c r="D525" s="125" t="s">
        <v>18</v>
      </c>
      <c r="E525" s="155" t="s">
        <v>29</v>
      </c>
      <c r="F525" s="154"/>
      <c r="G525" s="122" t="s">
        <v>728</v>
      </c>
      <c r="H525" s="80">
        <v>23918149.08</v>
      </c>
      <c r="I525" s="81">
        <v>15865970.2</v>
      </c>
      <c r="J525" s="82">
        <f>MAX(H525-I525,0)</f>
        <v>8052178.88</v>
      </c>
      <c r="K525" s="118" t="str">
        <f aca="true" t="shared" si="21" ref="K525:K560">C525&amp;D525&amp;E525&amp;F525&amp;G525</f>
        <v>00007030260001230621</v>
      </c>
      <c r="L525" s="83" t="str">
        <f>C525&amp;D525&amp;E525&amp;F525&amp;G525</f>
        <v>00007030260001230621</v>
      </c>
    </row>
    <row r="526" spans="1:12" ht="33.75">
      <c r="A526" s="99" t="s">
        <v>568</v>
      </c>
      <c r="B526" s="100" t="s">
        <v>968</v>
      </c>
      <c r="C526" s="101" t="s">
        <v>1027</v>
      </c>
      <c r="D526" s="124" t="s">
        <v>18</v>
      </c>
      <c r="E526" s="161" t="s">
        <v>570</v>
      </c>
      <c r="F526" s="163"/>
      <c r="G526" s="129" t="s">
        <v>1027</v>
      </c>
      <c r="H526" s="96">
        <v>1337800</v>
      </c>
      <c r="I526" s="102">
        <v>860700</v>
      </c>
      <c r="J526" s="103">
        <v>477100</v>
      </c>
      <c r="K526" s="118" t="str">
        <f t="shared" si="21"/>
        <v>00007030260071410000</v>
      </c>
      <c r="L526" s="106" t="s">
        <v>30</v>
      </c>
    </row>
    <row r="527" spans="1:12" s="84" customFormat="1" ht="45">
      <c r="A527" s="79" t="s">
        <v>727</v>
      </c>
      <c r="B527" s="78" t="s">
        <v>968</v>
      </c>
      <c r="C527" s="121" t="s">
        <v>1027</v>
      </c>
      <c r="D527" s="125" t="s">
        <v>18</v>
      </c>
      <c r="E527" s="155" t="s">
        <v>570</v>
      </c>
      <c r="F527" s="154"/>
      <c r="G527" s="122" t="s">
        <v>728</v>
      </c>
      <c r="H527" s="80">
        <v>1337800</v>
      </c>
      <c r="I527" s="81">
        <v>860700</v>
      </c>
      <c r="J527" s="82">
        <f>MAX(H527-I527,0)</f>
        <v>477100</v>
      </c>
      <c r="K527" s="118" t="str">
        <f t="shared" si="21"/>
        <v>00007030260071410621</v>
      </c>
      <c r="L527" s="83" t="str">
        <f>C527&amp;D527&amp;E527&amp;F527&amp;G527</f>
        <v>00007030260071410621</v>
      </c>
    </row>
    <row r="528" spans="1:12" ht="67.5">
      <c r="A528" s="99" t="s">
        <v>571</v>
      </c>
      <c r="B528" s="100" t="s">
        <v>968</v>
      </c>
      <c r="C528" s="101" t="s">
        <v>1027</v>
      </c>
      <c r="D528" s="124" t="s">
        <v>18</v>
      </c>
      <c r="E528" s="161" t="s">
        <v>573</v>
      </c>
      <c r="F528" s="163"/>
      <c r="G528" s="129" t="s">
        <v>1027</v>
      </c>
      <c r="H528" s="96">
        <v>89400</v>
      </c>
      <c r="I528" s="102">
        <v>44500</v>
      </c>
      <c r="J528" s="103">
        <v>44900</v>
      </c>
      <c r="K528" s="118" t="str">
        <f t="shared" si="21"/>
        <v>00007030260072120000</v>
      </c>
      <c r="L528" s="106" t="s">
        <v>31</v>
      </c>
    </row>
    <row r="529" spans="1:12" s="84" customFormat="1" ht="12.75">
      <c r="A529" s="79" t="s">
        <v>715</v>
      </c>
      <c r="B529" s="78" t="s">
        <v>968</v>
      </c>
      <c r="C529" s="121" t="s">
        <v>1027</v>
      </c>
      <c r="D529" s="125" t="s">
        <v>18</v>
      </c>
      <c r="E529" s="155" t="s">
        <v>573</v>
      </c>
      <c r="F529" s="154"/>
      <c r="G529" s="122" t="s">
        <v>716</v>
      </c>
      <c r="H529" s="80">
        <v>89400</v>
      </c>
      <c r="I529" s="81">
        <v>44500</v>
      </c>
      <c r="J529" s="82">
        <f>MAX(H529-I529,0)</f>
        <v>44900</v>
      </c>
      <c r="K529" s="118" t="str">
        <f t="shared" si="21"/>
        <v>00007030260072120622</v>
      </c>
      <c r="L529" s="83" t="str">
        <f>C529&amp;D529&amp;E529&amp;F529&amp;G529</f>
        <v>00007030260072120622</v>
      </c>
    </row>
    <row r="530" spans="1:12" ht="67.5">
      <c r="A530" s="99" t="s">
        <v>577</v>
      </c>
      <c r="B530" s="100" t="s">
        <v>968</v>
      </c>
      <c r="C530" s="101" t="s">
        <v>1027</v>
      </c>
      <c r="D530" s="124" t="s">
        <v>18</v>
      </c>
      <c r="E530" s="161" t="s">
        <v>579</v>
      </c>
      <c r="F530" s="163"/>
      <c r="G530" s="129" t="s">
        <v>1027</v>
      </c>
      <c r="H530" s="96">
        <v>22400</v>
      </c>
      <c r="I530" s="102">
        <v>0</v>
      </c>
      <c r="J530" s="103">
        <v>22400</v>
      </c>
      <c r="K530" s="118" t="str">
        <f t="shared" si="21"/>
        <v>000070302600S2120000</v>
      </c>
      <c r="L530" s="106" t="s">
        <v>32</v>
      </c>
    </row>
    <row r="531" spans="1:12" s="84" customFormat="1" ht="12.75">
      <c r="A531" s="79" t="s">
        <v>715</v>
      </c>
      <c r="B531" s="78" t="s">
        <v>968</v>
      </c>
      <c r="C531" s="121" t="s">
        <v>1027</v>
      </c>
      <c r="D531" s="125" t="s">
        <v>18</v>
      </c>
      <c r="E531" s="155" t="s">
        <v>579</v>
      </c>
      <c r="F531" s="154"/>
      <c r="G531" s="122" t="s">
        <v>716</v>
      </c>
      <c r="H531" s="80">
        <v>22400</v>
      </c>
      <c r="I531" s="81">
        <v>0</v>
      </c>
      <c r="J531" s="82">
        <f>MAX(H531-I531,0)</f>
        <v>22400</v>
      </c>
      <c r="K531" s="118" t="str">
        <f t="shared" si="21"/>
        <v>000070302600S2120622</v>
      </c>
      <c r="L531" s="83" t="str">
        <f>C531&amp;D531&amp;E531&amp;F531&amp;G531</f>
        <v>000070302600S2120622</v>
      </c>
    </row>
    <row r="532" spans="1:12" ht="22.5">
      <c r="A532" s="99" t="s">
        <v>33</v>
      </c>
      <c r="B532" s="100" t="s">
        <v>968</v>
      </c>
      <c r="C532" s="101" t="s">
        <v>1027</v>
      </c>
      <c r="D532" s="124" t="s">
        <v>18</v>
      </c>
      <c r="E532" s="161" t="s">
        <v>35</v>
      </c>
      <c r="F532" s="163"/>
      <c r="G532" s="129" t="s">
        <v>1027</v>
      </c>
      <c r="H532" s="96">
        <v>11338700</v>
      </c>
      <c r="I532" s="102">
        <v>7745587.19</v>
      </c>
      <c r="J532" s="103">
        <v>3593112.81</v>
      </c>
      <c r="K532" s="118" t="str">
        <f t="shared" si="21"/>
        <v>00007030300000000000</v>
      </c>
      <c r="L532" s="106" t="s">
        <v>34</v>
      </c>
    </row>
    <row r="533" spans="1:12" ht="22.5">
      <c r="A533" s="99" t="s">
        <v>36</v>
      </c>
      <c r="B533" s="100" t="s">
        <v>968</v>
      </c>
      <c r="C533" s="101" t="s">
        <v>1027</v>
      </c>
      <c r="D533" s="124" t="s">
        <v>18</v>
      </c>
      <c r="E533" s="161" t="s">
        <v>38</v>
      </c>
      <c r="F533" s="163"/>
      <c r="G533" s="129" t="s">
        <v>1027</v>
      </c>
      <c r="H533" s="96">
        <v>11338700</v>
      </c>
      <c r="I533" s="102">
        <v>7745587.19</v>
      </c>
      <c r="J533" s="103">
        <v>3593112.81</v>
      </c>
      <c r="K533" s="118" t="str">
        <f t="shared" si="21"/>
        <v>00007030310000000000</v>
      </c>
      <c r="L533" s="106" t="s">
        <v>37</v>
      </c>
    </row>
    <row r="534" spans="1:12" ht="22.5">
      <c r="A534" s="99" t="s">
        <v>39</v>
      </c>
      <c r="B534" s="100" t="s">
        <v>968</v>
      </c>
      <c r="C534" s="101" t="s">
        <v>1027</v>
      </c>
      <c r="D534" s="124" t="s">
        <v>18</v>
      </c>
      <c r="E534" s="161" t="s">
        <v>41</v>
      </c>
      <c r="F534" s="163"/>
      <c r="G534" s="129" t="s">
        <v>1027</v>
      </c>
      <c r="H534" s="96">
        <v>10483400</v>
      </c>
      <c r="I534" s="102">
        <v>7093387.19</v>
      </c>
      <c r="J534" s="103">
        <v>3390012.81</v>
      </c>
      <c r="K534" s="118" t="str">
        <f t="shared" si="21"/>
        <v>00007030310001230000</v>
      </c>
      <c r="L534" s="106" t="s">
        <v>40</v>
      </c>
    </row>
    <row r="535" spans="1:12" s="84" customFormat="1" ht="45">
      <c r="A535" s="79" t="s">
        <v>725</v>
      </c>
      <c r="B535" s="78" t="s">
        <v>968</v>
      </c>
      <c r="C535" s="121" t="s">
        <v>1027</v>
      </c>
      <c r="D535" s="125" t="s">
        <v>18</v>
      </c>
      <c r="E535" s="155" t="s">
        <v>41</v>
      </c>
      <c r="F535" s="154"/>
      <c r="G535" s="122" t="s">
        <v>726</v>
      </c>
      <c r="H535" s="80">
        <v>10483400</v>
      </c>
      <c r="I535" s="81">
        <v>7093387.19</v>
      </c>
      <c r="J535" s="82">
        <f>MAX(H535-I535,0)</f>
        <v>3390012.81</v>
      </c>
      <c r="K535" s="118" t="str">
        <f t="shared" si="21"/>
        <v>00007030310001230611</v>
      </c>
      <c r="L535" s="83" t="str">
        <f>C535&amp;D535&amp;E535&amp;F535&amp;G535</f>
        <v>00007030310001230611</v>
      </c>
    </row>
    <row r="536" spans="1:12" ht="12.75">
      <c r="A536" s="99" t="s">
        <v>42</v>
      </c>
      <c r="B536" s="100" t="s">
        <v>968</v>
      </c>
      <c r="C536" s="101" t="s">
        <v>1027</v>
      </c>
      <c r="D536" s="124" t="s">
        <v>18</v>
      </c>
      <c r="E536" s="161" t="s">
        <v>44</v>
      </c>
      <c r="F536" s="163"/>
      <c r="G536" s="129" t="s">
        <v>1027</v>
      </c>
      <c r="H536" s="96">
        <v>100000</v>
      </c>
      <c r="I536" s="102">
        <v>100000</v>
      </c>
      <c r="J536" s="103">
        <v>0</v>
      </c>
      <c r="K536" s="118" t="str">
        <f t="shared" si="21"/>
        <v>00007030310023010000</v>
      </c>
      <c r="L536" s="106" t="s">
        <v>43</v>
      </c>
    </row>
    <row r="537" spans="1:12" s="84" customFormat="1" ht="12.75">
      <c r="A537" s="79" t="s">
        <v>732</v>
      </c>
      <c r="B537" s="78" t="s">
        <v>968</v>
      </c>
      <c r="C537" s="121" t="s">
        <v>1027</v>
      </c>
      <c r="D537" s="125" t="s">
        <v>18</v>
      </c>
      <c r="E537" s="155" t="s">
        <v>44</v>
      </c>
      <c r="F537" s="154"/>
      <c r="G537" s="122" t="s">
        <v>733</v>
      </c>
      <c r="H537" s="80">
        <v>100000</v>
      </c>
      <c r="I537" s="81">
        <v>100000</v>
      </c>
      <c r="J537" s="82">
        <f>MAX(H537-I537,0)</f>
        <v>0</v>
      </c>
      <c r="K537" s="118" t="str">
        <f t="shared" si="21"/>
        <v>00007030310023010612</v>
      </c>
      <c r="L537" s="83" t="str">
        <f>C537&amp;D537&amp;E537&amp;F537&amp;G537</f>
        <v>00007030310023010612</v>
      </c>
    </row>
    <row r="538" spans="1:12" ht="33.75">
      <c r="A538" s="99" t="s">
        <v>568</v>
      </c>
      <c r="B538" s="100" t="s">
        <v>968</v>
      </c>
      <c r="C538" s="101" t="s">
        <v>1027</v>
      </c>
      <c r="D538" s="124" t="s">
        <v>18</v>
      </c>
      <c r="E538" s="161" t="s">
        <v>46</v>
      </c>
      <c r="F538" s="163"/>
      <c r="G538" s="129" t="s">
        <v>1027</v>
      </c>
      <c r="H538" s="96">
        <v>755300</v>
      </c>
      <c r="I538" s="102">
        <v>552200</v>
      </c>
      <c r="J538" s="103">
        <v>203100</v>
      </c>
      <c r="K538" s="118" t="str">
        <f t="shared" si="21"/>
        <v>00007030310071410000</v>
      </c>
      <c r="L538" s="106" t="s">
        <v>45</v>
      </c>
    </row>
    <row r="539" spans="1:12" s="84" customFormat="1" ht="45">
      <c r="A539" s="79" t="s">
        <v>725</v>
      </c>
      <c r="B539" s="78" t="s">
        <v>968</v>
      </c>
      <c r="C539" s="121" t="s">
        <v>1027</v>
      </c>
      <c r="D539" s="125" t="s">
        <v>18</v>
      </c>
      <c r="E539" s="155" t="s">
        <v>46</v>
      </c>
      <c r="F539" s="154"/>
      <c r="G539" s="122" t="s">
        <v>726</v>
      </c>
      <c r="H539" s="80">
        <v>755300</v>
      </c>
      <c r="I539" s="81">
        <v>552200</v>
      </c>
      <c r="J539" s="82">
        <f>MAX(H539-I539,0)</f>
        <v>203100</v>
      </c>
      <c r="K539" s="118" t="str">
        <f t="shared" si="21"/>
        <v>00007030310071410611</v>
      </c>
      <c r="L539" s="83" t="str">
        <f>C539&amp;D539&amp;E539&amp;F539&amp;G539</f>
        <v>00007030310071410611</v>
      </c>
    </row>
    <row r="540" spans="1:12" ht="33.75">
      <c r="A540" s="99" t="s">
        <v>4</v>
      </c>
      <c r="B540" s="100" t="s">
        <v>968</v>
      </c>
      <c r="C540" s="101" t="s">
        <v>1027</v>
      </c>
      <c r="D540" s="124" t="s">
        <v>18</v>
      </c>
      <c r="E540" s="161" t="s">
        <v>6</v>
      </c>
      <c r="F540" s="163"/>
      <c r="G540" s="129" t="s">
        <v>1027</v>
      </c>
      <c r="H540" s="96">
        <v>30350</v>
      </c>
      <c r="I540" s="102">
        <v>4050</v>
      </c>
      <c r="J540" s="103">
        <v>26300</v>
      </c>
      <c r="K540" s="118" t="str">
        <f t="shared" si="21"/>
        <v>00007031600000000000</v>
      </c>
      <c r="L540" s="106" t="s">
        <v>47</v>
      </c>
    </row>
    <row r="541" spans="1:12" ht="22.5">
      <c r="A541" s="99" t="s">
        <v>7</v>
      </c>
      <c r="B541" s="100" t="s">
        <v>968</v>
      </c>
      <c r="C541" s="101" t="s">
        <v>1027</v>
      </c>
      <c r="D541" s="124" t="s">
        <v>18</v>
      </c>
      <c r="E541" s="161" t="s">
        <v>9</v>
      </c>
      <c r="F541" s="163"/>
      <c r="G541" s="129" t="s">
        <v>1027</v>
      </c>
      <c r="H541" s="96">
        <v>30350</v>
      </c>
      <c r="I541" s="102">
        <v>4050</v>
      </c>
      <c r="J541" s="103">
        <v>26300</v>
      </c>
      <c r="K541" s="118" t="str">
        <f t="shared" si="21"/>
        <v>00007031600021610000</v>
      </c>
      <c r="L541" s="106" t="s">
        <v>48</v>
      </c>
    </row>
    <row r="542" spans="1:12" s="84" customFormat="1" ht="12.75">
      <c r="A542" s="79" t="s">
        <v>715</v>
      </c>
      <c r="B542" s="78" t="s">
        <v>968</v>
      </c>
      <c r="C542" s="121" t="s">
        <v>1027</v>
      </c>
      <c r="D542" s="125" t="s">
        <v>18</v>
      </c>
      <c r="E542" s="155" t="s">
        <v>9</v>
      </c>
      <c r="F542" s="154"/>
      <c r="G542" s="122" t="s">
        <v>716</v>
      </c>
      <c r="H542" s="80">
        <v>30350</v>
      </c>
      <c r="I542" s="81">
        <v>4050</v>
      </c>
      <c r="J542" s="82">
        <f>MAX(H542-I542,0)</f>
        <v>26300</v>
      </c>
      <c r="K542" s="118" t="str">
        <f t="shared" si="21"/>
        <v>00007031600021610622</v>
      </c>
      <c r="L542" s="83" t="str">
        <f>C542&amp;D542&amp;E542&amp;F542&amp;G542</f>
        <v>00007031600021610622</v>
      </c>
    </row>
    <row r="543" spans="1:12" ht="22.5">
      <c r="A543" s="99" t="s">
        <v>1131</v>
      </c>
      <c r="B543" s="100" t="s">
        <v>968</v>
      </c>
      <c r="C543" s="101" t="s">
        <v>1027</v>
      </c>
      <c r="D543" s="124" t="s">
        <v>18</v>
      </c>
      <c r="E543" s="161" t="s">
        <v>1133</v>
      </c>
      <c r="F543" s="163"/>
      <c r="G543" s="129" t="s">
        <v>1027</v>
      </c>
      <c r="H543" s="96">
        <v>6205549.66</v>
      </c>
      <c r="I543" s="102">
        <v>4875884.36</v>
      </c>
      <c r="J543" s="103">
        <v>1329665.3</v>
      </c>
      <c r="K543" s="118" t="str">
        <f t="shared" si="21"/>
        <v>00007039300000000000</v>
      </c>
      <c r="L543" s="106" t="s">
        <v>49</v>
      </c>
    </row>
    <row r="544" spans="1:12" ht="22.5">
      <c r="A544" s="99" t="s">
        <v>588</v>
      </c>
      <c r="B544" s="100" t="s">
        <v>968</v>
      </c>
      <c r="C544" s="101" t="s">
        <v>1027</v>
      </c>
      <c r="D544" s="124" t="s">
        <v>18</v>
      </c>
      <c r="E544" s="161" t="s">
        <v>590</v>
      </c>
      <c r="F544" s="163"/>
      <c r="G544" s="129" t="s">
        <v>1027</v>
      </c>
      <c r="H544" s="96">
        <v>7688.04</v>
      </c>
      <c r="I544" s="102">
        <v>0</v>
      </c>
      <c r="J544" s="103">
        <v>7688.04</v>
      </c>
      <c r="K544" s="118" t="str">
        <f t="shared" si="21"/>
        <v>00007039300020030000</v>
      </c>
      <c r="L544" s="106" t="s">
        <v>50</v>
      </c>
    </row>
    <row r="545" spans="1:12" s="84" customFormat="1" ht="12.75">
      <c r="A545" s="79" t="s">
        <v>715</v>
      </c>
      <c r="B545" s="78" t="s">
        <v>968</v>
      </c>
      <c r="C545" s="121" t="s">
        <v>1027</v>
      </c>
      <c r="D545" s="125" t="s">
        <v>18</v>
      </c>
      <c r="E545" s="155" t="s">
        <v>590</v>
      </c>
      <c r="F545" s="154"/>
      <c r="G545" s="122" t="s">
        <v>716</v>
      </c>
      <c r="H545" s="80">
        <v>7688.04</v>
      </c>
      <c r="I545" s="81">
        <v>0</v>
      </c>
      <c r="J545" s="82">
        <f>MAX(H545-I545,0)</f>
        <v>7688.04</v>
      </c>
      <c r="K545" s="118" t="str">
        <f t="shared" si="21"/>
        <v>00007039300020030622</v>
      </c>
      <c r="L545" s="83" t="str">
        <f>C545&amp;D545&amp;E545&amp;F545&amp;G545</f>
        <v>00007039300020030622</v>
      </c>
    </row>
    <row r="546" spans="1:12" ht="33.75">
      <c r="A546" s="99" t="s">
        <v>591</v>
      </c>
      <c r="B546" s="100" t="s">
        <v>968</v>
      </c>
      <c r="C546" s="101" t="s">
        <v>1027</v>
      </c>
      <c r="D546" s="124" t="s">
        <v>18</v>
      </c>
      <c r="E546" s="161" t="s">
        <v>593</v>
      </c>
      <c r="F546" s="163"/>
      <c r="G546" s="129" t="s">
        <v>1027</v>
      </c>
      <c r="H546" s="96">
        <v>502961.62</v>
      </c>
      <c r="I546" s="102">
        <v>487469.42</v>
      </c>
      <c r="J546" s="103">
        <v>15492.2</v>
      </c>
      <c r="K546" s="118" t="str">
        <f t="shared" si="21"/>
        <v>00007039300022300000</v>
      </c>
      <c r="L546" s="106" t="s">
        <v>51</v>
      </c>
    </row>
    <row r="547" spans="1:12" s="84" customFormat="1" ht="12.75">
      <c r="A547" s="79" t="s">
        <v>715</v>
      </c>
      <c r="B547" s="78" t="s">
        <v>968</v>
      </c>
      <c r="C547" s="121" t="s">
        <v>1027</v>
      </c>
      <c r="D547" s="125" t="s">
        <v>18</v>
      </c>
      <c r="E547" s="155" t="s">
        <v>593</v>
      </c>
      <c r="F547" s="154"/>
      <c r="G547" s="122" t="s">
        <v>716</v>
      </c>
      <c r="H547" s="80">
        <v>502961.62</v>
      </c>
      <c r="I547" s="81">
        <v>487469.42</v>
      </c>
      <c r="J547" s="82">
        <f>MAX(H547-I547,0)</f>
        <v>15492.2</v>
      </c>
      <c r="K547" s="118" t="str">
        <f t="shared" si="21"/>
        <v>00007039300022300622</v>
      </c>
      <c r="L547" s="83" t="str">
        <f>C547&amp;D547&amp;E547&amp;F547&amp;G547</f>
        <v>00007039300022300622</v>
      </c>
    </row>
    <row r="548" spans="1:12" ht="33.75">
      <c r="A548" s="99" t="s">
        <v>148</v>
      </c>
      <c r="B548" s="100" t="s">
        <v>968</v>
      </c>
      <c r="C548" s="101" t="s">
        <v>1027</v>
      </c>
      <c r="D548" s="124" t="s">
        <v>18</v>
      </c>
      <c r="E548" s="161" t="s">
        <v>150</v>
      </c>
      <c r="F548" s="163"/>
      <c r="G548" s="129" t="s">
        <v>1027</v>
      </c>
      <c r="H548" s="96">
        <v>4294000</v>
      </c>
      <c r="I548" s="102">
        <v>3622661.63</v>
      </c>
      <c r="J548" s="103">
        <v>671338.37</v>
      </c>
      <c r="K548" s="118" t="str">
        <f t="shared" si="21"/>
        <v>00007039300072300000</v>
      </c>
      <c r="L548" s="106" t="s">
        <v>52</v>
      </c>
    </row>
    <row r="549" spans="1:12" s="84" customFormat="1" ht="45">
      <c r="A549" s="79" t="s">
        <v>725</v>
      </c>
      <c r="B549" s="78" t="s">
        <v>968</v>
      </c>
      <c r="C549" s="121" t="s">
        <v>1027</v>
      </c>
      <c r="D549" s="125" t="s">
        <v>18</v>
      </c>
      <c r="E549" s="155" t="s">
        <v>150</v>
      </c>
      <c r="F549" s="154"/>
      <c r="G549" s="122" t="s">
        <v>726</v>
      </c>
      <c r="H549" s="80">
        <v>1933000</v>
      </c>
      <c r="I549" s="81">
        <v>1402387.08</v>
      </c>
      <c r="J549" s="82">
        <f>MAX(H549-I549,0)</f>
        <v>530612.92</v>
      </c>
      <c r="K549" s="118" t="str">
        <f t="shared" si="21"/>
        <v>00007039300072300611</v>
      </c>
      <c r="L549" s="83" t="str">
        <f>C549&amp;D549&amp;E549&amp;F549&amp;G549</f>
        <v>00007039300072300611</v>
      </c>
    </row>
    <row r="550" spans="1:12" s="84" customFormat="1" ht="45">
      <c r="A550" s="79" t="s">
        <v>727</v>
      </c>
      <c r="B550" s="78" t="s">
        <v>968</v>
      </c>
      <c r="C550" s="121" t="s">
        <v>1027</v>
      </c>
      <c r="D550" s="125" t="s">
        <v>18</v>
      </c>
      <c r="E550" s="155" t="s">
        <v>150</v>
      </c>
      <c r="F550" s="154"/>
      <c r="G550" s="122" t="s">
        <v>728</v>
      </c>
      <c r="H550" s="80">
        <v>2361000</v>
      </c>
      <c r="I550" s="81">
        <v>2220274.55</v>
      </c>
      <c r="J550" s="82">
        <f>MAX(H550-I550,0)</f>
        <v>140725.45</v>
      </c>
      <c r="K550" s="118" t="str">
        <f t="shared" si="21"/>
        <v>00007039300072300621</v>
      </c>
      <c r="L550" s="83" t="str">
        <f>C550&amp;D550&amp;E550&amp;F550&amp;G550</f>
        <v>00007039300072300621</v>
      </c>
    </row>
    <row r="551" spans="1:12" ht="33.75">
      <c r="A551" s="99" t="s">
        <v>148</v>
      </c>
      <c r="B551" s="100" t="s">
        <v>968</v>
      </c>
      <c r="C551" s="101" t="s">
        <v>1027</v>
      </c>
      <c r="D551" s="124" t="s">
        <v>18</v>
      </c>
      <c r="E551" s="161" t="s">
        <v>152</v>
      </c>
      <c r="F551" s="163"/>
      <c r="G551" s="129" t="s">
        <v>1027</v>
      </c>
      <c r="H551" s="96">
        <v>1400900</v>
      </c>
      <c r="I551" s="102">
        <v>765753.31</v>
      </c>
      <c r="J551" s="103">
        <v>635146.69</v>
      </c>
      <c r="K551" s="118" t="str">
        <f t="shared" si="21"/>
        <v>000070393000S2300000</v>
      </c>
      <c r="L551" s="106" t="s">
        <v>53</v>
      </c>
    </row>
    <row r="552" spans="1:12" s="84" customFormat="1" ht="45">
      <c r="A552" s="79" t="s">
        <v>725</v>
      </c>
      <c r="B552" s="78" t="s">
        <v>968</v>
      </c>
      <c r="C552" s="121" t="s">
        <v>1027</v>
      </c>
      <c r="D552" s="125" t="s">
        <v>18</v>
      </c>
      <c r="E552" s="155" t="s">
        <v>152</v>
      </c>
      <c r="F552" s="154"/>
      <c r="G552" s="122" t="s">
        <v>726</v>
      </c>
      <c r="H552" s="80">
        <v>810500</v>
      </c>
      <c r="I552" s="81">
        <v>349402.66</v>
      </c>
      <c r="J552" s="82">
        <f>MAX(H552-I552,0)</f>
        <v>461097.34</v>
      </c>
      <c r="K552" s="118" t="str">
        <f t="shared" si="21"/>
        <v>000070393000S2300611</v>
      </c>
      <c r="L552" s="83" t="str">
        <f>C552&amp;D552&amp;E552&amp;F552&amp;G552</f>
        <v>000070393000S2300611</v>
      </c>
    </row>
    <row r="553" spans="1:12" s="84" customFormat="1" ht="45">
      <c r="A553" s="79" t="s">
        <v>727</v>
      </c>
      <c r="B553" s="78" t="s">
        <v>968</v>
      </c>
      <c r="C553" s="121" t="s">
        <v>1027</v>
      </c>
      <c r="D553" s="125" t="s">
        <v>18</v>
      </c>
      <c r="E553" s="155" t="s">
        <v>152</v>
      </c>
      <c r="F553" s="154"/>
      <c r="G553" s="122" t="s">
        <v>728</v>
      </c>
      <c r="H553" s="80">
        <v>590400</v>
      </c>
      <c r="I553" s="81">
        <v>416350.65</v>
      </c>
      <c r="J553" s="82">
        <f>MAX(H553-I553,0)</f>
        <v>174049.35</v>
      </c>
      <c r="K553" s="118" t="str">
        <f t="shared" si="21"/>
        <v>000070393000S2300621</v>
      </c>
      <c r="L553" s="83" t="str">
        <f>C553&amp;D553&amp;E553&amp;F553&amp;G553</f>
        <v>000070393000S2300621</v>
      </c>
    </row>
    <row r="554" spans="1:12" ht="12.75">
      <c r="A554" s="99" t="s">
        <v>54</v>
      </c>
      <c r="B554" s="100" t="s">
        <v>968</v>
      </c>
      <c r="C554" s="101" t="s">
        <v>1027</v>
      </c>
      <c r="D554" s="124" t="s">
        <v>56</v>
      </c>
      <c r="E554" s="161" t="s">
        <v>1096</v>
      </c>
      <c r="F554" s="163"/>
      <c r="G554" s="129" t="s">
        <v>1027</v>
      </c>
      <c r="H554" s="96">
        <v>18037766.36</v>
      </c>
      <c r="I554" s="102">
        <v>11202295.05</v>
      </c>
      <c r="J554" s="103">
        <v>6835471.31</v>
      </c>
      <c r="K554" s="118" t="str">
        <f t="shared" si="21"/>
        <v>00007070000000000000</v>
      </c>
      <c r="L554" s="106" t="s">
        <v>55</v>
      </c>
    </row>
    <row r="555" spans="1:12" ht="33.75">
      <c r="A555" s="99" t="s">
        <v>706</v>
      </c>
      <c r="B555" s="100" t="s">
        <v>968</v>
      </c>
      <c r="C555" s="101" t="s">
        <v>1027</v>
      </c>
      <c r="D555" s="124" t="s">
        <v>56</v>
      </c>
      <c r="E555" s="161" t="s">
        <v>708</v>
      </c>
      <c r="F555" s="163"/>
      <c r="G555" s="129" t="s">
        <v>1027</v>
      </c>
      <c r="H555" s="96">
        <v>15969962.36</v>
      </c>
      <c r="I555" s="102">
        <v>9964481.18</v>
      </c>
      <c r="J555" s="103">
        <v>6005481.18</v>
      </c>
      <c r="K555" s="118" t="str">
        <f t="shared" si="21"/>
        <v>00007070200000000000</v>
      </c>
      <c r="L555" s="106" t="s">
        <v>57</v>
      </c>
    </row>
    <row r="556" spans="1:12" ht="56.25">
      <c r="A556" s="99" t="s">
        <v>58</v>
      </c>
      <c r="B556" s="100" t="s">
        <v>968</v>
      </c>
      <c r="C556" s="101" t="s">
        <v>1027</v>
      </c>
      <c r="D556" s="124" t="s">
        <v>56</v>
      </c>
      <c r="E556" s="161" t="s">
        <v>60</v>
      </c>
      <c r="F556" s="163"/>
      <c r="G556" s="129" t="s">
        <v>1027</v>
      </c>
      <c r="H556" s="96">
        <v>500000</v>
      </c>
      <c r="I556" s="102">
        <v>358837.96</v>
      </c>
      <c r="J556" s="103">
        <v>141162.04</v>
      </c>
      <c r="K556" s="118" t="str">
        <f t="shared" si="21"/>
        <v>00007070230000000000</v>
      </c>
      <c r="L556" s="106" t="s">
        <v>59</v>
      </c>
    </row>
    <row r="557" spans="1:12" ht="33.75">
      <c r="A557" s="99" t="s">
        <v>61</v>
      </c>
      <c r="B557" s="100" t="s">
        <v>968</v>
      </c>
      <c r="C557" s="101" t="s">
        <v>1027</v>
      </c>
      <c r="D557" s="124" t="s">
        <v>56</v>
      </c>
      <c r="E557" s="161" t="s">
        <v>63</v>
      </c>
      <c r="F557" s="163"/>
      <c r="G557" s="129" t="s">
        <v>1027</v>
      </c>
      <c r="H557" s="96">
        <v>500000</v>
      </c>
      <c r="I557" s="102">
        <v>358837.96</v>
      </c>
      <c r="J557" s="103">
        <v>141162.04</v>
      </c>
      <c r="K557" s="118" t="str">
        <f t="shared" si="21"/>
        <v>00007070230025090000</v>
      </c>
      <c r="L557" s="106" t="s">
        <v>62</v>
      </c>
    </row>
    <row r="558" spans="1:12" s="84" customFormat="1" ht="12.75">
      <c r="A558" s="79" t="s">
        <v>732</v>
      </c>
      <c r="B558" s="78" t="s">
        <v>968</v>
      </c>
      <c r="C558" s="121" t="s">
        <v>1027</v>
      </c>
      <c r="D558" s="125" t="s">
        <v>56</v>
      </c>
      <c r="E558" s="155" t="s">
        <v>63</v>
      </c>
      <c r="F558" s="154"/>
      <c r="G558" s="122" t="s">
        <v>733</v>
      </c>
      <c r="H558" s="80">
        <v>500000</v>
      </c>
      <c r="I558" s="81">
        <v>358837.96</v>
      </c>
      <c r="J558" s="82">
        <f>MAX(H558-I558,0)</f>
        <v>141162.04</v>
      </c>
      <c r="K558" s="118" t="str">
        <f t="shared" si="21"/>
        <v>00007070230025090612</v>
      </c>
      <c r="L558" s="83" t="str">
        <f>C558&amp;D558&amp;E558&amp;F558&amp;G558</f>
        <v>00007070230025090612</v>
      </c>
    </row>
    <row r="559" spans="1:12" ht="56.25">
      <c r="A559" s="99" t="s">
        <v>64</v>
      </c>
      <c r="B559" s="100" t="s">
        <v>968</v>
      </c>
      <c r="C559" s="101" t="s">
        <v>1027</v>
      </c>
      <c r="D559" s="124" t="s">
        <v>56</v>
      </c>
      <c r="E559" s="161" t="s">
        <v>66</v>
      </c>
      <c r="F559" s="163"/>
      <c r="G559" s="129" t="s">
        <v>1027</v>
      </c>
      <c r="H559" s="96">
        <v>300000</v>
      </c>
      <c r="I559" s="102">
        <v>182367.21</v>
      </c>
      <c r="J559" s="103">
        <v>117632.79</v>
      </c>
      <c r="K559" s="118" t="str">
        <f t="shared" si="21"/>
        <v>00007070240000000000</v>
      </c>
      <c r="L559" s="106" t="s">
        <v>65</v>
      </c>
    </row>
    <row r="560" spans="1:12" ht="22.5">
      <c r="A560" s="99" t="s">
        <v>67</v>
      </c>
      <c r="B560" s="100" t="s">
        <v>968</v>
      </c>
      <c r="C560" s="101" t="s">
        <v>1027</v>
      </c>
      <c r="D560" s="124" t="s">
        <v>56</v>
      </c>
      <c r="E560" s="161" t="s">
        <v>69</v>
      </c>
      <c r="F560" s="163"/>
      <c r="G560" s="129" t="s">
        <v>1027</v>
      </c>
      <c r="H560" s="96">
        <v>300000</v>
      </c>
      <c r="I560" s="102">
        <v>182367.21</v>
      </c>
      <c r="J560" s="103">
        <v>117632.79</v>
      </c>
      <c r="K560" s="118" t="str">
        <f t="shared" si="21"/>
        <v>00007070240025070000</v>
      </c>
      <c r="L560" s="106" t="s">
        <v>68</v>
      </c>
    </row>
    <row r="561" spans="1:12" s="84" customFormat="1" ht="12.75">
      <c r="A561" s="79" t="s">
        <v>732</v>
      </c>
      <c r="B561" s="78" t="s">
        <v>968</v>
      </c>
      <c r="C561" s="121" t="s">
        <v>1027</v>
      </c>
      <c r="D561" s="125" t="s">
        <v>56</v>
      </c>
      <c r="E561" s="155" t="s">
        <v>69</v>
      </c>
      <c r="F561" s="154"/>
      <c r="G561" s="122" t="s">
        <v>733</v>
      </c>
      <c r="H561" s="80">
        <v>300000</v>
      </c>
      <c r="I561" s="81">
        <v>182367.21</v>
      </c>
      <c r="J561" s="82">
        <f>MAX(H561-I561,0)</f>
        <v>117632.79</v>
      </c>
      <c r="K561" s="118" t="str">
        <f aca="true" t="shared" si="22" ref="K561:K594">C561&amp;D561&amp;E561&amp;F561&amp;G561</f>
        <v>00007070240025070612</v>
      </c>
      <c r="L561" s="83" t="str">
        <f>C561&amp;D561&amp;E561&amp;F561&amp;G561</f>
        <v>00007070240025070612</v>
      </c>
    </row>
    <row r="562" spans="1:12" ht="78.75">
      <c r="A562" s="99" t="s">
        <v>720</v>
      </c>
      <c r="B562" s="100" t="s">
        <v>968</v>
      </c>
      <c r="C562" s="101" t="s">
        <v>1027</v>
      </c>
      <c r="D562" s="124" t="s">
        <v>56</v>
      </c>
      <c r="E562" s="161" t="s">
        <v>722</v>
      </c>
      <c r="F562" s="163"/>
      <c r="G562" s="129" t="s">
        <v>1027</v>
      </c>
      <c r="H562" s="96">
        <v>15169962.36</v>
      </c>
      <c r="I562" s="102">
        <v>9423276.01</v>
      </c>
      <c r="J562" s="103">
        <v>5746686.35</v>
      </c>
      <c r="K562" s="118" t="str">
        <f t="shared" si="22"/>
        <v>00007070260000000000</v>
      </c>
      <c r="L562" s="106" t="s">
        <v>70</v>
      </c>
    </row>
    <row r="563" spans="1:12" ht="22.5">
      <c r="A563" s="99" t="s">
        <v>71</v>
      </c>
      <c r="B563" s="100" t="s">
        <v>968</v>
      </c>
      <c r="C563" s="101" t="s">
        <v>1027</v>
      </c>
      <c r="D563" s="124" t="s">
        <v>56</v>
      </c>
      <c r="E563" s="161" t="s">
        <v>73</v>
      </c>
      <c r="F563" s="163"/>
      <c r="G563" s="129" t="s">
        <v>1027</v>
      </c>
      <c r="H563" s="96">
        <v>1113000</v>
      </c>
      <c r="I563" s="102">
        <v>566185.77</v>
      </c>
      <c r="J563" s="103">
        <v>546814.23</v>
      </c>
      <c r="K563" s="118" t="str">
        <f t="shared" si="22"/>
        <v>00007070260001240000</v>
      </c>
      <c r="L563" s="106" t="s">
        <v>72</v>
      </c>
    </row>
    <row r="564" spans="1:12" s="84" customFormat="1" ht="45">
      <c r="A564" s="79" t="s">
        <v>727</v>
      </c>
      <c r="B564" s="78" t="s">
        <v>968</v>
      </c>
      <c r="C564" s="121" t="s">
        <v>1027</v>
      </c>
      <c r="D564" s="125" t="s">
        <v>56</v>
      </c>
      <c r="E564" s="155" t="s">
        <v>73</v>
      </c>
      <c r="F564" s="154"/>
      <c r="G564" s="122" t="s">
        <v>728</v>
      </c>
      <c r="H564" s="80">
        <v>1113000</v>
      </c>
      <c r="I564" s="81">
        <v>566185.77</v>
      </c>
      <c r="J564" s="82">
        <f>MAX(H564-I564,0)</f>
        <v>546814.23</v>
      </c>
      <c r="K564" s="118" t="str">
        <f t="shared" si="22"/>
        <v>00007070260001240621</v>
      </c>
      <c r="L564" s="83" t="str">
        <f>C564&amp;D564&amp;E564&amp;F564&amp;G564</f>
        <v>00007070260001240621</v>
      </c>
    </row>
    <row r="565" spans="1:12" ht="22.5">
      <c r="A565" s="99" t="s">
        <v>74</v>
      </c>
      <c r="B565" s="100" t="s">
        <v>968</v>
      </c>
      <c r="C565" s="101" t="s">
        <v>1027</v>
      </c>
      <c r="D565" s="124" t="s">
        <v>56</v>
      </c>
      <c r="E565" s="161" t="s">
        <v>76</v>
      </c>
      <c r="F565" s="163"/>
      <c r="G565" s="129" t="s">
        <v>1027</v>
      </c>
      <c r="H565" s="96">
        <v>8573362.36</v>
      </c>
      <c r="I565" s="102">
        <v>5634755.24</v>
      </c>
      <c r="J565" s="103">
        <v>2938607.12</v>
      </c>
      <c r="K565" s="118" t="str">
        <f t="shared" si="22"/>
        <v>00007070260001310000</v>
      </c>
      <c r="L565" s="106" t="s">
        <v>75</v>
      </c>
    </row>
    <row r="566" spans="1:12" s="84" customFormat="1" ht="45">
      <c r="A566" s="79" t="s">
        <v>725</v>
      </c>
      <c r="B566" s="78" t="s">
        <v>968</v>
      </c>
      <c r="C566" s="121" t="s">
        <v>1027</v>
      </c>
      <c r="D566" s="125" t="s">
        <v>56</v>
      </c>
      <c r="E566" s="155" t="s">
        <v>76</v>
      </c>
      <c r="F566" s="154"/>
      <c r="G566" s="122" t="s">
        <v>726</v>
      </c>
      <c r="H566" s="80">
        <v>8573362.36</v>
      </c>
      <c r="I566" s="81">
        <v>5634755.24</v>
      </c>
      <c r="J566" s="82">
        <f>MAX(H566-I566,0)</f>
        <v>2938607.12</v>
      </c>
      <c r="K566" s="118" t="str">
        <f t="shared" si="22"/>
        <v>00007070260001310611</v>
      </c>
      <c r="L566" s="83" t="str">
        <f>C566&amp;D566&amp;E566&amp;F566&amp;G566</f>
        <v>00007070260001310611</v>
      </c>
    </row>
    <row r="567" spans="1:12" ht="22.5">
      <c r="A567" s="99" t="s">
        <v>77</v>
      </c>
      <c r="B567" s="100" t="s">
        <v>968</v>
      </c>
      <c r="C567" s="101" t="s">
        <v>1027</v>
      </c>
      <c r="D567" s="124" t="s">
        <v>56</v>
      </c>
      <c r="E567" s="161" t="s">
        <v>79</v>
      </c>
      <c r="F567" s="163"/>
      <c r="G567" s="129" t="s">
        <v>1027</v>
      </c>
      <c r="H567" s="96">
        <v>3306300</v>
      </c>
      <c r="I567" s="102">
        <v>2163760</v>
      </c>
      <c r="J567" s="103">
        <v>1142540</v>
      </c>
      <c r="K567" s="118" t="str">
        <f t="shared" si="22"/>
        <v>00007070260025060000</v>
      </c>
      <c r="L567" s="106" t="s">
        <v>78</v>
      </c>
    </row>
    <row r="568" spans="1:12" s="84" customFormat="1" ht="12.75">
      <c r="A568" s="79" t="s">
        <v>732</v>
      </c>
      <c r="B568" s="78" t="s">
        <v>968</v>
      </c>
      <c r="C568" s="121" t="s">
        <v>1027</v>
      </c>
      <c r="D568" s="125" t="s">
        <v>56</v>
      </c>
      <c r="E568" s="155" t="s">
        <v>79</v>
      </c>
      <c r="F568" s="154"/>
      <c r="G568" s="122" t="s">
        <v>733</v>
      </c>
      <c r="H568" s="80">
        <v>133760</v>
      </c>
      <c r="I568" s="81">
        <v>133760</v>
      </c>
      <c r="J568" s="82">
        <f>MAX(H568-I568,0)</f>
        <v>0</v>
      </c>
      <c r="K568" s="118" t="str">
        <f t="shared" si="22"/>
        <v>00007070260025060612</v>
      </c>
      <c r="L568" s="83" t="str">
        <f>C568&amp;D568&amp;E568&amp;F568&amp;G568</f>
        <v>00007070260025060612</v>
      </c>
    </row>
    <row r="569" spans="1:12" s="84" customFormat="1" ht="12.75">
      <c r="A569" s="79" t="s">
        <v>715</v>
      </c>
      <c r="B569" s="78" t="s">
        <v>968</v>
      </c>
      <c r="C569" s="121" t="s">
        <v>1027</v>
      </c>
      <c r="D569" s="125" t="s">
        <v>56</v>
      </c>
      <c r="E569" s="155" t="s">
        <v>79</v>
      </c>
      <c r="F569" s="154"/>
      <c r="G569" s="122" t="s">
        <v>716</v>
      </c>
      <c r="H569" s="80">
        <v>3172540</v>
      </c>
      <c r="I569" s="81">
        <v>2030000</v>
      </c>
      <c r="J569" s="82">
        <f>MAX(H569-I569,0)</f>
        <v>1142540</v>
      </c>
      <c r="K569" s="118" t="str">
        <f t="shared" si="22"/>
        <v>00007070260025060622</v>
      </c>
      <c r="L569" s="83" t="str">
        <f>C569&amp;D569&amp;E569&amp;F569&amp;G569</f>
        <v>00007070260025060622</v>
      </c>
    </row>
    <row r="570" spans="1:12" ht="33.75">
      <c r="A570" s="99" t="s">
        <v>568</v>
      </c>
      <c r="B570" s="100" t="s">
        <v>968</v>
      </c>
      <c r="C570" s="101" t="s">
        <v>1027</v>
      </c>
      <c r="D570" s="124" t="s">
        <v>56</v>
      </c>
      <c r="E570" s="161" t="s">
        <v>570</v>
      </c>
      <c r="F570" s="163"/>
      <c r="G570" s="129" t="s">
        <v>1027</v>
      </c>
      <c r="H570" s="96">
        <v>2177300</v>
      </c>
      <c r="I570" s="102">
        <v>1058575</v>
      </c>
      <c r="J570" s="103">
        <v>1118725</v>
      </c>
      <c r="K570" s="118" t="str">
        <f t="shared" si="22"/>
        <v>00007070260071410000</v>
      </c>
      <c r="L570" s="106" t="s">
        <v>80</v>
      </c>
    </row>
    <row r="571" spans="1:12" s="84" customFormat="1" ht="45">
      <c r="A571" s="79" t="s">
        <v>725</v>
      </c>
      <c r="B571" s="78" t="s">
        <v>968</v>
      </c>
      <c r="C571" s="121" t="s">
        <v>1027</v>
      </c>
      <c r="D571" s="125" t="s">
        <v>56</v>
      </c>
      <c r="E571" s="155" t="s">
        <v>570</v>
      </c>
      <c r="F571" s="154"/>
      <c r="G571" s="122" t="s">
        <v>726</v>
      </c>
      <c r="H571" s="80">
        <v>2168000</v>
      </c>
      <c r="I571" s="81">
        <v>1058575</v>
      </c>
      <c r="J571" s="82">
        <f>MAX(H571-I571,0)</f>
        <v>1109425</v>
      </c>
      <c r="K571" s="118" t="str">
        <f t="shared" si="22"/>
        <v>00007070260071410611</v>
      </c>
      <c r="L571" s="83" t="str">
        <f>C571&amp;D571&amp;E571&amp;F571&amp;G571</f>
        <v>00007070260071410611</v>
      </c>
    </row>
    <row r="572" spans="1:12" s="84" customFormat="1" ht="45">
      <c r="A572" s="79" t="s">
        <v>727</v>
      </c>
      <c r="B572" s="78" t="s">
        <v>968</v>
      </c>
      <c r="C572" s="121" t="s">
        <v>1027</v>
      </c>
      <c r="D572" s="125" t="s">
        <v>56</v>
      </c>
      <c r="E572" s="155" t="s">
        <v>570</v>
      </c>
      <c r="F572" s="154"/>
      <c r="G572" s="122" t="s">
        <v>728</v>
      </c>
      <c r="H572" s="80">
        <v>9300</v>
      </c>
      <c r="I572" s="81">
        <v>0</v>
      </c>
      <c r="J572" s="82">
        <f>MAX(H572-I572,0)</f>
        <v>9300</v>
      </c>
      <c r="K572" s="118" t="str">
        <f t="shared" si="22"/>
        <v>00007070260071410621</v>
      </c>
      <c r="L572" s="83" t="str">
        <f>C572&amp;D572&amp;E572&amp;F572&amp;G572</f>
        <v>00007070260071410621</v>
      </c>
    </row>
    <row r="573" spans="1:12" ht="22.5">
      <c r="A573" s="99" t="s">
        <v>1131</v>
      </c>
      <c r="B573" s="100" t="s">
        <v>968</v>
      </c>
      <c r="C573" s="101" t="s">
        <v>1027</v>
      </c>
      <c r="D573" s="124" t="s">
        <v>56</v>
      </c>
      <c r="E573" s="161" t="s">
        <v>1133</v>
      </c>
      <c r="F573" s="163"/>
      <c r="G573" s="129" t="s">
        <v>1027</v>
      </c>
      <c r="H573" s="96">
        <v>2067804</v>
      </c>
      <c r="I573" s="102">
        <v>1237813.87</v>
      </c>
      <c r="J573" s="103">
        <v>829990.13</v>
      </c>
      <c r="K573" s="118" t="str">
        <f t="shared" si="22"/>
        <v>00007079300000000000</v>
      </c>
      <c r="L573" s="106" t="s">
        <v>81</v>
      </c>
    </row>
    <row r="574" spans="1:12" ht="45">
      <c r="A574" s="99" t="s">
        <v>82</v>
      </c>
      <c r="B574" s="100" t="s">
        <v>968</v>
      </c>
      <c r="C574" s="101" t="s">
        <v>1027</v>
      </c>
      <c r="D574" s="124" t="s">
        <v>56</v>
      </c>
      <c r="E574" s="161" t="s">
        <v>84</v>
      </c>
      <c r="F574" s="163"/>
      <c r="G574" s="129" t="s">
        <v>1027</v>
      </c>
      <c r="H574" s="96">
        <v>111149.65</v>
      </c>
      <c r="I574" s="102">
        <v>50414.42</v>
      </c>
      <c r="J574" s="103">
        <v>60735.23</v>
      </c>
      <c r="K574" s="118" t="str">
        <f t="shared" si="22"/>
        <v>00007079300020010000</v>
      </c>
      <c r="L574" s="106" t="s">
        <v>83</v>
      </c>
    </row>
    <row r="575" spans="1:12" s="84" customFormat="1" ht="12.75">
      <c r="A575" s="79" t="s">
        <v>732</v>
      </c>
      <c r="B575" s="78" t="s">
        <v>968</v>
      </c>
      <c r="C575" s="121" t="s">
        <v>1027</v>
      </c>
      <c r="D575" s="125" t="s">
        <v>56</v>
      </c>
      <c r="E575" s="155" t="s">
        <v>84</v>
      </c>
      <c r="F575" s="154"/>
      <c r="G575" s="122" t="s">
        <v>733</v>
      </c>
      <c r="H575" s="80">
        <v>111149.65</v>
      </c>
      <c r="I575" s="81">
        <v>50414.42</v>
      </c>
      <c r="J575" s="82">
        <f>MAX(H575-I575,0)</f>
        <v>60735.23</v>
      </c>
      <c r="K575" s="118" t="str">
        <f t="shared" si="22"/>
        <v>00007079300020010612</v>
      </c>
      <c r="L575" s="83" t="str">
        <f>C575&amp;D575&amp;E575&amp;F575&amp;G575</f>
        <v>00007079300020010612</v>
      </c>
    </row>
    <row r="576" spans="1:12" ht="56.25">
      <c r="A576" s="99" t="s">
        <v>585</v>
      </c>
      <c r="B576" s="100" t="s">
        <v>968</v>
      </c>
      <c r="C576" s="101" t="s">
        <v>1027</v>
      </c>
      <c r="D576" s="124" t="s">
        <v>56</v>
      </c>
      <c r="E576" s="161" t="s">
        <v>587</v>
      </c>
      <c r="F576" s="163"/>
      <c r="G576" s="129" t="s">
        <v>1027</v>
      </c>
      <c r="H576" s="96">
        <v>29052</v>
      </c>
      <c r="I576" s="102">
        <v>15379</v>
      </c>
      <c r="J576" s="103">
        <v>13673</v>
      </c>
      <c r="K576" s="118" t="str">
        <f t="shared" si="22"/>
        <v>00007079300020020000</v>
      </c>
      <c r="L576" s="106" t="s">
        <v>85</v>
      </c>
    </row>
    <row r="577" spans="1:12" s="84" customFormat="1" ht="12.75">
      <c r="A577" s="79" t="s">
        <v>732</v>
      </c>
      <c r="B577" s="78" t="s">
        <v>968</v>
      </c>
      <c r="C577" s="121" t="s">
        <v>1027</v>
      </c>
      <c r="D577" s="125" t="s">
        <v>56</v>
      </c>
      <c r="E577" s="155" t="s">
        <v>587</v>
      </c>
      <c r="F577" s="154"/>
      <c r="G577" s="122" t="s">
        <v>733</v>
      </c>
      <c r="H577" s="80">
        <v>29052</v>
      </c>
      <c r="I577" s="81">
        <v>15379</v>
      </c>
      <c r="J577" s="82">
        <f>MAX(H577-I577,0)</f>
        <v>13673</v>
      </c>
      <c r="K577" s="118" t="str">
        <f t="shared" si="22"/>
        <v>00007079300020020612</v>
      </c>
      <c r="L577" s="83" t="str">
        <f>C577&amp;D577&amp;E577&amp;F577&amp;G577</f>
        <v>00007079300020020612</v>
      </c>
    </row>
    <row r="578" spans="1:12" ht="22.5">
      <c r="A578" s="99" t="s">
        <v>588</v>
      </c>
      <c r="B578" s="100" t="s">
        <v>968</v>
      </c>
      <c r="C578" s="101" t="s">
        <v>1027</v>
      </c>
      <c r="D578" s="124" t="s">
        <v>56</v>
      </c>
      <c r="E578" s="161" t="s">
        <v>590</v>
      </c>
      <c r="F578" s="163"/>
      <c r="G578" s="129" t="s">
        <v>1027</v>
      </c>
      <c r="H578" s="96">
        <v>30602.35</v>
      </c>
      <c r="I578" s="102">
        <v>30602.35</v>
      </c>
      <c r="J578" s="103">
        <v>0</v>
      </c>
      <c r="K578" s="118" t="str">
        <f t="shared" si="22"/>
        <v>00007079300020030000</v>
      </c>
      <c r="L578" s="106" t="s">
        <v>86</v>
      </c>
    </row>
    <row r="579" spans="1:12" s="84" customFormat="1" ht="12.75">
      <c r="A579" s="79" t="s">
        <v>732</v>
      </c>
      <c r="B579" s="78" t="s">
        <v>968</v>
      </c>
      <c r="C579" s="121" t="s">
        <v>1027</v>
      </c>
      <c r="D579" s="125" t="s">
        <v>56</v>
      </c>
      <c r="E579" s="155" t="s">
        <v>590</v>
      </c>
      <c r="F579" s="154"/>
      <c r="G579" s="122" t="s">
        <v>733</v>
      </c>
      <c r="H579" s="80">
        <v>30602.35</v>
      </c>
      <c r="I579" s="81">
        <v>30602.35</v>
      </c>
      <c r="J579" s="82">
        <f>MAX(H579-I579,0)</f>
        <v>0</v>
      </c>
      <c r="K579" s="118" t="str">
        <f t="shared" si="22"/>
        <v>00007079300020030612</v>
      </c>
      <c r="L579" s="83" t="str">
        <f>C579&amp;D579&amp;E579&amp;F579&amp;G579</f>
        <v>00007079300020030612</v>
      </c>
    </row>
    <row r="580" spans="1:12" ht="33.75">
      <c r="A580" s="99" t="s">
        <v>148</v>
      </c>
      <c r="B580" s="100" t="s">
        <v>968</v>
      </c>
      <c r="C580" s="101" t="s">
        <v>1027</v>
      </c>
      <c r="D580" s="124" t="s">
        <v>56</v>
      </c>
      <c r="E580" s="161" t="s">
        <v>150</v>
      </c>
      <c r="F580" s="163"/>
      <c r="G580" s="129" t="s">
        <v>1027</v>
      </c>
      <c r="H580" s="96">
        <v>1517600</v>
      </c>
      <c r="I580" s="102">
        <v>960093.36</v>
      </c>
      <c r="J580" s="103">
        <v>557506.64</v>
      </c>
      <c r="K580" s="118" t="str">
        <f t="shared" si="22"/>
        <v>00007079300072300000</v>
      </c>
      <c r="L580" s="106" t="s">
        <v>87</v>
      </c>
    </row>
    <row r="581" spans="1:12" s="84" customFormat="1" ht="45">
      <c r="A581" s="79" t="s">
        <v>725</v>
      </c>
      <c r="B581" s="78" t="s">
        <v>968</v>
      </c>
      <c r="C581" s="121" t="s">
        <v>1027</v>
      </c>
      <c r="D581" s="125" t="s">
        <v>56</v>
      </c>
      <c r="E581" s="155" t="s">
        <v>150</v>
      </c>
      <c r="F581" s="154"/>
      <c r="G581" s="122" t="s">
        <v>726</v>
      </c>
      <c r="H581" s="80">
        <v>1229700</v>
      </c>
      <c r="I581" s="81">
        <v>721693.36</v>
      </c>
      <c r="J581" s="82">
        <f>MAX(H581-I581,0)</f>
        <v>508006.64</v>
      </c>
      <c r="K581" s="118" t="str">
        <f t="shared" si="22"/>
        <v>00007079300072300611</v>
      </c>
      <c r="L581" s="83" t="str">
        <f>C581&amp;D581&amp;E581&amp;F581&amp;G581</f>
        <v>00007079300072300611</v>
      </c>
    </row>
    <row r="582" spans="1:12" s="84" customFormat="1" ht="45">
      <c r="A582" s="79" t="s">
        <v>727</v>
      </c>
      <c r="B582" s="78" t="s">
        <v>968</v>
      </c>
      <c r="C582" s="121" t="s">
        <v>1027</v>
      </c>
      <c r="D582" s="125" t="s">
        <v>56</v>
      </c>
      <c r="E582" s="155" t="s">
        <v>150</v>
      </c>
      <c r="F582" s="154"/>
      <c r="G582" s="122" t="s">
        <v>728</v>
      </c>
      <c r="H582" s="80">
        <v>287900</v>
      </c>
      <c r="I582" s="81">
        <v>238400</v>
      </c>
      <c r="J582" s="82">
        <f>MAX(H582-I582,0)</f>
        <v>49500</v>
      </c>
      <c r="K582" s="118" t="str">
        <f t="shared" si="22"/>
        <v>00007079300072300621</v>
      </c>
      <c r="L582" s="83" t="str">
        <f>C582&amp;D582&amp;E582&amp;F582&amp;G582</f>
        <v>00007079300072300621</v>
      </c>
    </row>
    <row r="583" spans="1:12" ht="33.75">
      <c r="A583" s="99" t="s">
        <v>148</v>
      </c>
      <c r="B583" s="100" t="s">
        <v>968</v>
      </c>
      <c r="C583" s="101" t="s">
        <v>1027</v>
      </c>
      <c r="D583" s="124" t="s">
        <v>56</v>
      </c>
      <c r="E583" s="161" t="s">
        <v>152</v>
      </c>
      <c r="F583" s="163"/>
      <c r="G583" s="129" t="s">
        <v>1027</v>
      </c>
      <c r="H583" s="96">
        <v>379400</v>
      </c>
      <c r="I583" s="102">
        <v>181324.74</v>
      </c>
      <c r="J583" s="103">
        <v>198075.26</v>
      </c>
      <c r="K583" s="118" t="str">
        <f t="shared" si="22"/>
        <v>000070793000S2300000</v>
      </c>
      <c r="L583" s="106" t="s">
        <v>88</v>
      </c>
    </row>
    <row r="584" spans="1:12" s="84" customFormat="1" ht="45">
      <c r="A584" s="79" t="s">
        <v>725</v>
      </c>
      <c r="B584" s="78" t="s">
        <v>968</v>
      </c>
      <c r="C584" s="121" t="s">
        <v>1027</v>
      </c>
      <c r="D584" s="125" t="s">
        <v>56</v>
      </c>
      <c r="E584" s="155" t="s">
        <v>152</v>
      </c>
      <c r="F584" s="154"/>
      <c r="G584" s="122" t="s">
        <v>726</v>
      </c>
      <c r="H584" s="80">
        <v>307500</v>
      </c>
      <c r="I584" s="81">
        <v>151696.55</v>
      </c>
      <c r="J584" s="82">
        <f>MAX(H584-I584,0)</f>
        <v>155803.45</v>
      </c>
      <c r="K584" s="118" t="str">
        <f t="shared" si="22"/>
        <v>000070793000S2300611</v>
      </c>
      <c r="L584" s="83" t="str">
        <f>C584&amp;D584&amp;E584&amp;F584&amp;G584</f>
        <v>000070793000S2300611</v>
      </c>
    </row>
    <row r="585" spans="1:12" s="84" customFormat="1" ht="45">
      <c r="A585" s="79" t="s">
        <v>727</v>
      </c>
      <c r="B585" s="78" t="s">
        <v>968</v>
      </c>
      <c r="C585" s="121" t="s">
        <v>1027</v>
      </c>
      <c r="D585" s="125" t="s">
        <v>56</v>
      </c>
      <c r="E585" s="155" t="s">
        <v>152</v>
      </c>
      <c r="F585" s="154"/>
      <c r="G585" s="122" t="s">
        <v>728</v>
      </c>
      <c r="H585" s="80">
        <v>71900</v>
      </c>
      <c r="I585" s="81">
        <v>29628.19</v>
      </c>
      <c r="J585" s="82">
        <f>MAX(H585-I585,0)</f>
        <v>42271.81</v>
      </c>
      <c r="K585" s="118" t="str">
        <f t="shared" si="22"/>
        <v>000070793000S2300621</v>
      </c>
      <c r="L585" s="83" t="str">
        <f>C585&amp;D585&amp;E585&amp;F585&amp;G585</f>
        <v>000070793000S2300621</v>
      </c>
    </row>
    <row r="586" spans="1:12" ht="12.75">
      <c r="A586" s="99" t="s">
        <v>89</v>
      </c>
      <c r="B586" s="100" t="s">
        <v>968</v>
      </c>
      <c r="C586" s="101" t="s">
        <v>1027</v>
      </c>
      <c r="D586" s="124" t="s">
        <v>91</v>
      </c>
      <c r="E586" s="161" t="s">
        <v>1096</v>
      </c>
      <c r="F586" s="163"/>
      <c r="G586" s="129" t="s">
        <v>1027</v>
      </c>
      <c r="H586" s="96">
        <v>25750249</v>
      </c>
      <c r="I586" s="102">
        <v>16586057</v>
      </c>
      <c r="J586" s="103">
        <v>9164192</v>
      </c>
      <c r="K586" s="118" t="str">
        <f t="shared" si="22"/>
        <v>00007090000000000000</v>
      </c>
      <c r="L586" s="106" t="s">
        <v>90</v>
      </c>
    </row>
    <row r="587" spans="1:12" ht="33.75">
      <c r="A587" s="99" t="s">
        <v>706</v>
      </c>
      <c r="B587" s="100" t="s">
        <v>968</v>
      </c>
      <c r="C587" s="101" t="s">
        <v>1027</v>
      </c>
      <c r="D587" s="124" t="s">
        <v>91</v>
      </c>
      <c r="E587" s="161" t="s">
        <v>708</v>
      </c>
      <c r="F587" s="163"/>
      <c r="G587" s="129" t="s">
        <v>1027</v>
      </c>
      <c r="H587" s="96">
        <v>16953148</v>
      </c>
      <c r="I587" s="102">
        <v>10929214.22</v>
      </c>
      <c r="J587" s="103">
        <v>6023933.78</v>
      </c>
      <c r="K587" s="118" t="str">
        <f t="shared" si="22"/>
        <v>00007090200000000000</v>
      </c>
      <c r="L587" s="106" t="s">
        <v>92</v>
      </c>
    </row>
    <row r="588" spans="1:12" ht="78.75">
      <c r="A588" s="99" t="s">
        <v>720</v>
      </c>
      <c r="B588" s="100" t="s">
        <v>968</v>
      </c>
      <c r="C588" s="101" t="s">
        <v>1027</v>
      </c>
      <c r="D588" s="124" t="s">
        <v>91</v>
      </c>
      <c r="E588" s="161" t="s">
        <v>722</v>
      </c>
      <c r="F588" s="163"/>
      <c r="G588" s="129" t="s">
        <v>1027</v>
      </c>
      <c r="H588" s="96">
        <v>16953148</v>
      </c>
      <c r="I588" s="102">
        <v>10929214.22</v>
      </c>
      <c r="J588" s="103">
        <v>6023933.78</v>
      </c>
      <c r="K588" s="118" t="str">
        <f t="shared" si="22"/>
        <v>00007090260000000000</v>
      </c>
      <c r="L588" s="106" t="s">
        <v>93</v>
      </c>
    </row>
    <row r="589" spans="1:12" ht="12.75">
      <c r="A589" s="99" t="s">
        <v>94</v>
      </c>
      <c r="B589" s="100" t="s">
        <v>968</v>
      </c>
      <c r="C589" s="101" t="s">
        <v>1027</v>
      </c>
      <c r="D589" s="124" t="s">
        <v>91</v>
      </c>
      <c r="E589" s="161" t="s">
        <v>96</v>
      </c>
      <c r="F589" s="163"/>
      <c r="G589" s="129" t="s">
        <v>1027</v>
      </c>
      <c r="H589" s="96">
        <v>10727137</v>
      </c>
      <c r="I589" s="102">
        <v>7122630.69</v>
      </c>
      <c r="J589" s="103">
        <v>3604506.31</v>
      </c>
      <c r="K589" s="118" t="str">
        <f t="shared" si="22"/>
        <v>00007090260001370000</v>
      </c>
      <c r="L589" s="106" t="s">
        <v>95</v>
      </c>
    </row>
    <row r="590" spans="1:12" s="84" customFormat="1" ht="12.75">
      <c r="A590" s="79" t="s">
        <v>1240</v>
      </c>
      <c r="B590" s="78" t="s">
        <v>968</v>
      </c>
      <c r="C590" s="121" t="s">
        <v>1027</v>
      </c>
      <c r="D590" s="125" t="s">
        <v>91</v>
      </c>
      <c r="E590" s="155" t="s">
        <v>96</v>
      </c>
      <c r="F590" s="154"/>
      <c r="G590" s="122" t="s">
        <v>1241</v>
      </c>
      <c r="H590" s="80">
        <v>7123500</v>
      </c>
      <c r="I590" s="81">
        <v>4857834.2</v>
      </c>
      <c r="J590" s="82">
        <f aca="true" t="shared" si="23" ref="J590:J596">MAX(H590-I590,0)</f>
        <v>2265665.8</v>
      </c>
      <c r="K590" s="118" t="str">
        <f t="shared" si="22"/>
        <v>00007090260001370111</v>
      </c>
      <c r="L590" s="83" t="str">
        <f aca="true" t="shared" si="24" ref="L590:L596">C590&amp;D590&amp;E590&amp;F590&amp;G590</f>
        <v>00007090260001370111</v>
      </c>
    </row>
    <row r="591" spans="1:12" s="84" customFormat="1" ht="22.5">
      <c r="A591" s="79" t="s">
        <v>97</v>
      </c>
      <c r="B591" s="78" t="s">
        <v>968</v>
      </c>
      <c r="C591" s="121" t="s">
        <v>1027</v>
      </c>
      <c r="D591" s="125" t="s">
        <v>91</v>
      </c>
      <c r="E591" s="155" t="s">
        <v>96</v>
      </c>
      <c r="F591" s="154"/>
      <c r="G591" s="122" t="s">
        <v>98</v>
      </c>
      <c r="H591" s="80">
        <v>600</v>
      </c>
      <c r="I591" s="81">
        <v>400</v>
      </c>
      <c r="J591" s="82">
        <f t="shared" si="23"/>
        <v>200</v>
      </c>
      <c r="K591" s="118" t="str">
        <f t="shared" si="22"/>
        <v>00007090260001370112</v>
      </c>
      <c r="L591" s="83" t="str">
        <f t="shared" si="24"/>
        <v>00007090260001370112</v>
      </c>
    </row>
    <row r="592" spans="1:12" s="84" customFormat="1" ht="33.75">
      <c r="A592" s="79" t="s">
        <v>1242</v>
      </c>
      <c r="B592" s="78" t="s">
        <v>968</v>
      </c>
      <c r="C592" s="121" t="s">
        <v>1027</v>
      </c>
      <c r="D592" s="125" t="s">
        <v>91</v>
      </c>
      <c r="E592" s="155" t="s">
        <v>96</v>
      </c>
      <c r="F592" s="154"/>
      <c r="G592" s="122" t="s">
        <v>1243</v>
      </c>
      <c r="H592" s="80">
        <v>2088900</v>
      </c>
      <c r="I592" s="81">
        <v>1557900</v>
      </c>
      <c r="J592" s="82">
        <f t="shared" si="23"/>
        <v>531000</v>
      </c>
      <c r="K592" s="118" t="str">
        <f t="shared" si="22"/>
        <v>00007090260001370119</v>
      </c>
      <c r="L592" s="83" t="str">
        <f t="shared" si="24"/>
        <v>00007090260001370119</v>
      </c>
    </row>
    <row r="593" spans="1:12" s="84" customFormat="1" ht="22.5">
      <c r="A593" s="79" t="s">
        <v>1129</v>
      </c>
      <c r="B593" s="78" t="s">
        <v>968</v>
      </c>
      <c r="C593" s="121" t="s">
        <v>1027</v>
      </c>
      <c r="D593" s="125" t="s">
        <v>91</v>
      </c>
      <c r="E593" s="155" t="s">
        <v>96</v>
      </c>
      <c r="F593" s="154"/>
      <c r="G593" s="122" t="s">
        <v>1130</v>
      </c>
      <c r="H593" s="80">
        <v>1401514.65</v>
      </c>
      <c r="I593" s="81">
        <v>615602.45</v>
      </c>
      <c r="J593" s="82">
        <f t="shared" si="23"/>
        <v>785912.2</v>
      </c>
      <c r="K593" s="118" t="str">
        <f t="shared" si="22"/>
        <v>00007090260001370244</v>
      </c>
      <c r="L593" s="83" t="str">
        <f t="shared" si="24"/>
        <v>00007090260001370244</v>
      </c>
    </row>
    <row r="594" spans="1:12" s="84" customFormat="1" ht="22.5">
      <c r="A594" s="79" t="s">
        <v>1249</v>
      </c>
      <c r="B594" s="78" t="s">
        <v>968</v>
      </c>
      <c r="C594" s="121" t="s">
        <v>1027</v>
      </c>
      <c r="D594" s="125" t="s">
        <v>91</v>
      </c>
      <c r="E594" s="155" t="s">
        <v>96</v>
      </c>
      <c r="F594" s="154"/>
      <c r="G594" s="122" t="s">
        <v>1250</v>
      </c>
      <c r="H594" s="80">
        <v>2128.73</v>
      </c>
      <c r="I594" s="81">
        <v>2128.73</v>
      </c>
      <c r="J594" s="82">
        <f t="shared" si="23"/>
        <v>0</v>
      </c>
      <c r="K594" s="118" t="str">
        <f t="shared" si="22"/>
        <v>00007090260001370831</v>
      </c>
      <c r="L594" s="83" t="str">
        <f t="shared" si="24"/>
        <v>00007090260001370831</v>
      </c>
    </row>
    <row r="595" spans="1:12" s="84" customFormat="1" ht="12.75">
      <c r="A595" s="79" t="s">
        <v>1244</v>
      </c>
      <c r="B595" s="78" t="s">
        <v>968</v>
      </c>
      <c r="C595" s="121" t="s">
        <v>1027</v>
      </c>
      <c r="D595" s="125" t="s">
        <v>91</v>
      </c>
      <c r="E595" s="155" t="s">
        <v>96</v>
      </c>
      <c r="F595" s="154"/>
      <c r="G595" s="122" t="s">
        <v>1245</v>
      </c>
      <c r="H595" s="80">
        <v>62064</v>
      </c>
      <c r="I595" s="81">
        <v>58213.75</v>
      </c>
      <c r="J595" s="82">
        <f t="shared" si="23"/>
        <v>3850.25</v>
      </c>
      <c r="K595" s="118" t="str">
        <f aca="true" t="shared" si="25" ref="K595:K632">C595&amp;D595&amp;E595&amp;F595&amp;G595</f>
        <v>00007090260001370852</v>
      </c>
      <c r="L595" s="83" t="str">
        <f t="shared" si="24"/>
        <v>00007090260001370852</v>
      </c>
    </row>
    <row r="596" spans="1:12" s="84" customFormat="1" ht="12.75">
      <c r="A596" s="79" t="s">
        <v>1145</v>
      </c>
      <c r="B596" s="78" t="s">
        <v>968</v>
      </c>
      <c r="C596" s="121" t="s">
        <v>1027</v>
      </c>
      <c r="D596" s="125" t="s">
        <v>91</v>
      </c>
      <c r="E596" s="155" t="s">
        <v>96</v>
      </c>
      <c r="F596" s="154"/>
      <c r="G596" s="122" t="s">
        <v>1146</v>
      </c>
      <c r="H596" s="80">
        <v>48429.62</v>
      </c>
      <c r="I596" s="81">
        <v>30551.56</v>
      </c>
      <c r="J596" s="82">
        <f t="shared" si="23"/>
        <v>17878.06</v>
      </c>
      <c r="K596" s="118" t="str">
        <f t="shared" si="25"/>
        <v>00007090260001370853</v>
      </c>
      <c r="L596" s="83" t="str">
        <f t="shared" si="24"/>
        <v>00007090260001370853</v>
      </c>
    </row>
    <row r="597" spans="1:12" ht="22.5">
      <c r="A597" s="99" t="s">
        <v>565</v>
      </c>
      <c r="B597" s="100" t="s">
        <v>968</v>
      </c>
      <c r="C597" s="101" t="s">
        <v>1027</v>
      </c>
      <c r="D597" s="124" t="s">
        <v>91</v>
      </c>
      <c r="E597" s="161" t="s">
        <v>567</v>
      </c>
      <c r="F597" s="163"/>
      <c r="G597" s="129" t="s">
        <v>1027</v>
      </c>
      <c r="H597" s="96">
        <v>6216711</v>
      </c>
      <c r="I597" s="102">
        <v>3806583.53</v>
      </c>
      <c r="J597" s="103">
        <v>2410127.47</v>
      </c>
      <c r="K597" s="118" t="str">
        <f t="shared" si="25"/>
        <v>00007090260070060000</v>
      </c>
      <c r="L597" s="106" t="s">
        <v>99</v>
      </c>
    </row>
    <row r="598" spans="1:12" s="84" customFormat="1" ht="12.75">
      <c r="A598" s="79" t="s">
        <v>1240</v>
      </c>
      <c r="B598" s="78" t="s">
        <v>968</v>
      </c>
      <c r="C598" s="121" t="s">
        <v>1027</v>
      </c>
      <c r="D598" s="125" t="s">
        <v>91</v>
      </c>
      <c r="E598" s="155" t="s">
        <v>567</v>
      </c>
      <c r="F598" s="154"/>
      <c r="G598" s="122" t="s">
        <v>1241</v>
      </c>
      <c r="H598" s="80">
        <v>1882900</v>
      </c>
      <c r="I598" s="81">
        <v>1299168.33</v>
      </c>
      <c r="J598" s="82">
        <f>MAX(H598-I598,0)</f>
        <v>583731.67</v>
      </c>
      <c r="K598" s="118" t="str">
        <f t="shared" si="25"/>
        <v>00007090260070060111</v>
      </c>
      <c r="L598" s="83" t="str">
        <f>C598&amp;D598&amp;E598&amp;F598&amp;G598</f>
        <v>00007090260070060111</v>
      </c>
    </row>
    <row r="599" spans="1:12" s="84" customFormat="1" ht="33.75">
      <c r="A599" s="79" t="s">
        <v>1242</v>
      </c>
      <c r="B599" s="78" t="s">
        <v>968</v>
      </c>
      <c r="C599" s="121" t="s">
        <v>1027</v>
      </c>
      <c r="D599" s="125" t="s">
        <v>91</v>
      </c>
      <c r="E599" s="155" t="s">
        <v>567</v>
      </c>
      <c r="F599" s="154"/>
      <c r="G599" s="122" t="s">
        <v>1243</v>
      </c>
      <c r="H599" s="80">
        <v>549800</v>
      </c>
      <c r="I599" s="81">
        <v>360737.6</v>
      </c>
      <c r="J599" s="82">
        <f>MAX(H599-I599,0)</f>
        <v>189062.4</v>
      </c>
      <c r="K599" s="118" t="str">
        <f t="shared" si="25"/>
        <v>00007090260070060119</v>
      </c>
      <c r="L599" s="83" t="str">
        <f>C599&amp;D599&amp;E599&amp;F599&amp;G599</f>
        <v>00007090260070060119</v>
      </c>
    </row>
    <row r="600" spans="1:12" s="84" customFormat="1" ht="22.5">
      <c r="A600" s="79" t="s">
        <v>1129</v>
      </c>
      <c r="B600" s="78" t="s">
        <v>968</v>
      </c>
      <c r="C600" s="121" t="s">
        <v>1027</v>
      </c>
      <c r="D600" s="125" t="s">
        <v>91</v>
      </c>
      <c r="E600" s="155" t="s">
        <v>567</v>
      </c>
      <c r="F600" s="154"/>
      <c r="G600" s="122" t="s">
        <v>1130</v>
      </c>
      <c r="H600" s="80">
        <v>3692400</v>
      </c>
      <c r="I600" s="81">
        <v>2105805</v>
      </c>
      <c r="J600" s="82">
        <f>MAX(H600-I600,0)</f>
        <v>1586595</v>
      </c>
      <c r="K600" s="118" t="str">
        <f t="shared" si="25"/>
        <v>00007090260070060244</v>
      </c>
      <c r="L600" s="83" t="str">
        <f>C600&amp;D600&amp;E600&amp;F600&amp;G600</f>
        <v>00007090260070060244</v>
      </c>
    </row>
    <row r="601" spans="1:12" s="84" customFormat="1" ht="22.5">
      <c r="A601" s="79" t="s">
        <v>100</v>
      </c>
      <c r="B601" s="78" t="s">
        <v>968</v>
      </c>
      <c r="C601" s="121" t="s">
        <v>1027</v>
      </c>
      <c r="D601" s="125" t="s">
        <v>91</v>
      </c>
      <c r="E601" s="155" t="s">
        <v>567</v>
      </c>
      <c r="F601" s="154"/>
      <c r="G601" s="122" t="s">
        <v>101</v>
      </c>
      <c r="H601" s="80">
        <v>91611</v>
      </c>
      <c r="I601" s="81">
        <v>40872.6</v>
      </c>
      <c r="J601" s="82">
        <f>MAX(H601-I601,0)</f>
        <v>50738.4</v>
      </c>
      <c r="K601" s="118" t="str">
        <f t="shared" si="25"/>
        <v>00007090260070060313</v>
      </c>
      <c r="L601" s="83" t="str">
        <f>C601&amp;D601&amp;E601&amp;F601&amp;G601</f>
        <v>00007090260070060313</v>
      </c>
    </row>
    <row r="602" spans="1:12" ht="33.75">
      <c r="A602" s="99" t="s">
        <v>568</v>
      </c>
      <c r="B602" s="100" t="s">
        <v>968</v>
      </c>
      <c r="C602" s="101" t="s">
        <v>1027</v>
      </c>
      <c r="D602" s="124" t="s">
        <v>91</v>
      </c>
      <c r="E602" s="161" t="s">
        <v>570</v>
      </c>
      <c r="F602" s="163"/>
      <c r="G602" s="129" t="s">
        <v>1027</v>
      </c>
      <c r="H602" s="96">
        <v>9300</v>
      </c>
      <c r="I602" s="102">
        <v>0</v>
      </c>
      <c r="J602" s="103">
        <v>9300</v>
      </c>
      <c r="K602" s="118" t="str">
        <f t="shared" si="25"/>
        <v>00007090260071410000</v>
      </c>
      <c r="L602" s="106" t="s">
        <v>102</v>
      </c>
    </row>
    <row r="603" spans="1:12" s="84" customFormat="1" ht="12.75">
      <c r="A603" s="79" t="s">
        <v>1240</v>
      </c>
      <c r="B603" s="78" t="s">
        <v>968</v>
      </c>
      <c r="C603" s="121" t="s">
        <v>1027</v>
      </c>
      <c r="D603" s="125" t="s">
        <v>91</v>
      </c>
      <c r="E603" s="155" t="s">
        <v>570</v>
      </c>
      <c r="F603" s="154"/>
      <c r="G603" s="122" t="s">
        <v>1241</v>
      </c>
      <c r="H603" s="80">
        <v>7200</v>
      </c>
      <c r="I603" s="81">
        <v>0</v>
      </c>
      <c r="J603" s="82">
        <f>MAX(H603-I603,0)</f>
        <v>7200</v>
      </c>
      <c r="K603" s="118" t="str">
        <f t="shared" si="25"/>
        <v>00007090260071410111</v>
      </c>
      <c r="L603" s="83" t="str">
        <f>C603&amp;D603&amp;E603&amp;F603&amp;G603</f>
        <v>00007090260071410111</v>
      </c>
    </row>
    <row r="604" spans="1:12" s="84" customFormat="1" ht="33.75">
      <c r="A604" s="79" t="s">
        <v>1242</v>
      </c>
      <c r="B604" s="78" t="s">
        <v>968</v>
      </c>
      <c r="C604" s="121" t="s">
        <v>1027</v>
      </c>
      <c r="D604" s="125" t="s">
        <v>91</v>
      </c>
      <c r="E604" s="155" t="s">
        <v>570</v>
      </c>
      <c r="F604" s="154"/>
      <c r="G604" s="122" t="s">
        <v>1243</v>
      </c>
      <c r="H604" s="80">
        <v>2100</v>
      </c>
      <c r="I604" s="81">
        <v>0</v>
      </c>
      <c r="J604" s="82">
        <f>MAX(H604-I604,0)</f>
        <v>2100</v>
      </c>
      <c r="K604" s="118" t="str">
        <f t="shared" si="25"/>
        <v>00007090260071410119</v>
      </c>
      <c r="L604" s="83" t="str">
        <f>C604&amp;D604&amp;E604&amp;F604&amp;G604</f>
        <v>00007090260071410119</v>
      </c>
    </row>
    <row r="605" spans="1:12" ht="33.75">
      <c r="A605" s="99" t="s">
        <v>103</v>
      </c>
      <c r="B605" s="100" t="s">
        <v>968</v>
      </c>
      <c r="C605" s="101" t="s">
        <v>1027</v>
      </c>
      <c r="D605" s="124" t="s">
        <v>91</v>
      </c>
      <c r="E605" s="161" t="s">
        <v>105</v>
      </c>
      <c r="F605" s="163"/>
      <c r="G605" s="129" t="s">
        <v>1027</v>
      </c>
      <c r="H605" s="96">
        <v>59500</v>
      </c>
      <c r="I605" s="102">
        <v>17000</v>
      </c>
      <c r="J605" s="103">
        <v>42500</v>
      </c>
      <c r="K605" s="118" t="str">
        <f t="shared" si="25"/>
        <v>00007091800000000000</v>
      </c>
      <c r="L605" s="106" t="s">
        <v>104</v>
      </c>
    </row>
    <row r="606" spans="1:12" ht="56.25">
      <c r="A606" s="99" t="s">
        <v>106</v>
      </c>
      <c r="B606" s="100" t="s">
        <v>968</v>
      </c>
      <c r="C606" s="101" t="s">
        <v>1027</v>
      </c>
      <c r="D606" s="124" t="s">
        <v>91</v>
      </c>
      <c r="E606" s="161" t="s">
        <v>108</v>
      </c>
      <c r="F606" s="163"/>
      <c r="G606" s="129" t="s">
        <v>1027</v>
      </c>
      <c r="H606" s="96">
        <v>59500</v>
      </c>
      <c r="I606" s="102">
        <v>17000</v>
      </c>
      <c r="J606" s="103">
        <v>42500</v>
      </c>
      <c r="K606" s="118" t="str">
        <f t="shared" si="25"/>
        <v>00007091800071340000</v>
      </c>
      <c r="L606" s="106" t="s">
        <v>107</v>
      </c>
    </row>
    <row r="607" spans="1:12" s="84" customFormat="1" ht="22.5">
      <c r="A607" s="79" t="s">
        <v>1129</v>
      </c>
      <c r="B607" s="78" t="s">
        <v>968</v>
      </c>
      <c r="C607" s="121" t="s">
        <v>1027</v>
      </c>
      <c r="D607" s="125" t="s">
        <v>91</v>
      </c>
      <c r="E607" s="155" t="s">
        <v>108</v>
      </c>
      <c r="F607" s="154"/>
      <c r="G607" s="122" t="s">
        <v>1130</v>
      </c>
      <c r="H607" s="80">
        <v>59500</v>
      </c>
      <c r="I607" s="81">
        <v>17000</v>
      </c>
      <c r="J607" s="82">
        <f>MAX(H607-I607,0)</f>
        <v>42500</v>
      </c>
      <c r="K607" s="118" t="str">
        <f t="shared" si="25"/>
        <v>00007091800071340244</v>
      </c>
      <c r="L607" s="83" t="str">
        <f>C607&amp;D607&amp;E607&amp;F607&amp;G607</f>
        <v>00007091800071340244</v>
      </c>
    </row>
    <row r="608" spans="1:12" ht="22.5">
      <c r="A608" s="99" t="s">
        <v>1131</v>
      </c>
      <c r="B608" s="100" t="s">
        <v>968</v>
      </c>
      <c r="C608" s="101" t="s">
        <v>1027</v>
      </c>
      <c r="D608" s="124" t="s">
        <v>91</v>
      </c>
      <c r="E608" s="161" t="s">
        <v>1133</v>
      </c>
      <c r="F608" s="163"/>
      <c r="G608" s="129" t="s">
        <v>1027</v>
      </c>
      <c r="H608" s="96">
        <v>778100</v>
      </c>
      <c r="I608" s="102">
        <v>602621.1</v>
      </c>
      <c r="J608" s="103">
        <v>175478.9</v>
      </c>
      <c r="K608" s="118" t="str">
        <f t="shared" si="25"/>
        <v>00007099300000000000</v>
      </c>
      <c r="L608" s="106" t="s">
        <v>109</v>
      </c>
    </row>
    <row r="609" spans="1:12" ht="33.75">
      <c r="A609" s="99" t="s">
        <v>110</v>
      </c>
      <c r="B609" s="100" t="s">
        <v>968</v>
      </c>
      <c r="C609" s="101" t="s">
        <v>1027</v>
      </c>
      <c r="D609" s="124" t="s">
        <v>91</v>
      </c>
      <c r="E609" s="161" t="s">
        <v>112</v>
      </c>
      <c r="F609" s="163"/>
      <c r="G609" s="129" t="s">
        <v>1027</v>
      </c>
      <c r="H609" s="96">
        <v>155600</v>
      </c>
      <c r="I609" s="102">
        <v>108069.68</v>
      </c>
      <c r="J609" s="103">
        <v>47530.32</v>
      </c>
      <c r="K609" s="118" t="str">
        <f t="shared" si="25"/>
        <v>00007099300070280000</v>
      </c>
      <c r="L609" s="106" t="s">
        <v>111</v>
      </c>
    </row>
    <row r="610" spans="1:12" s="84" customFormat="1" ht="12.75">
      <c r="A610" s="79" t="s">
        <v>1240</v>
      </c>
      <c r="B610" s="78" t="s">
        <v>968</v>
      </c>
      <c r="C610" s="121" t="s">
        <v>1027</v>
      </c>
      <c r="D610" s="125" t="s">
        <v>91</v>
      </c>
      <c r="E610" s="155" t="s">
        <v>112</v>
      </c>
      <c r="F610" s="154"/>
      <c r="G610" s="122" t="s">
        <v>1241</v>
      </c>
      <c r="H610" s="80">
        <v>120400</v>
      </c>
      <c r="I610" s="81">
        <v>83930.39</v>
      </c>
      <c r="J610" s="82">
        <f>MAX(H610-I610,0)</f>
        <v>36469.61</v>
      </c>
      <c r="K610" s="118" t="str">
        <f t="shared" si="25"/>
        <v>00007099300070280111</v>
      </c>
      <c r="L610" s="83" t="str">
        <f>C610&amp;D610&amp;E610&amp;F610&amp;G610</f>
        <v>00007099300070280111</v>
      </c>
    </row>
    <row r="611" spans="1:12" s="84" customFormat="1" ht="33.75">
      <c r="A611" s="79" t="s">
        <v>1242</v>
      </c>
      <c r="B611" s="78" t="s">
        <v>968</v>
      </c>
      <c r="C611" s="121" t="s">
        <v>1027</v>
      </c>
      <c r="D611" s="125" t="s">
        <v>91</v>
      </c>
      <c r="E611" s="155" t="s">
        <v>112</v>
      </c>
      <c r="F611" s="154"/>
      <c r="G611" s="122" t="s">
        <v>1243</v>
      </c>
      <c r="H611" s="80">
        <v>35200</v>
      </c>
      <c r="I611" s="81">
        <v>24139.29</v>
      </c>
      <c r="J611" s="82">
        <f>MAX(H611-I611,0)</f>
        <v>11060.71</v>
      </c>
      <c r="K611" s="118" t="str">
        <f t="shared" si="25"/>
        <v>00007099300070280119</v>
      </c>
      <c r="L611" s="83" t="str">
        <f>C611&amp;D611&amp;E611&amp;F611&amp;G611</f>
        <v>00007099300070280119</v>
      </c>
    </row>
    <row r="612" spans="1:12" ht="33.75">
      <c r="A612" s="99" t="s">
        <v>148</v>
      </c>
      <c r="B612" s="100" t="s">
        <v>968</v>
      </c>
      <c r="C612" s="101" t="s">
        <v>1027</v>
      </c>
      <c r="D612" s="124" t="s">
        <v>91</v>
      </c>
      <c r="E612" s="161" t="s">
        <v>150</v>
      </c>
      <c r="F612" s="163"/>
      <c r="G612" s="129" t="s">
        <v>1027</v>
      </c>
      <c r="H612" s="96">
        <v>497900</v>
      </c>
      <c r="I612" s="102">
        <v>395641.14</v>
      </c>
      <c r="J612" s="103">
        <v>102258.86</v>
      </c>
      <c r="K612" s="118" t="str">
        <f t="shared" si="25"/>
        <v>00007099300072300000</v>
      </c>
      <c r="L612" s="106" t="s">
        <v>113</v>
      </c>
    </row>
    <row r="613" spans="1:12" s="84" customFormat="1" ht="22.5">
      <c r="A613" s="79" t="s">
        <v>1129</v>
      </c>
      <c r="B613" s="78" t="s">
        <v>968</v>
      </c>
      <c r="C613" s="121" t="s">
        <v>1027</v>
      </c>
      <c r="D613" s="125" t="s">
        <v>91</v>
      </c>
      <c r="E613" s="155" t="s">
        <v>150</v>
      </c>
      <c r="F613" s="154"/>
      <c r="G613" s="122" t="s">
        <v>1130</v>
      </c>
      <c r="H613" s="80">
        <v>497900</v>
      </c>
      <c r="I613" s="81">
        <v>395641.14</v>
      </c>
      <c r="J613" s="82">
        <f>MAX(H613-I613,0)</f>
        <v>102258.86</v>
      </c>
      <c r="K613" s="118" t="str">
        <f t="shared" si="25"/>
        <v>00007099300072300244</v>
      </c>
      <c r="L613" s="83" t="str">
        <f>C613&amp;D613&amp;E613&amp;F613&amp;G613</f>
        <v>00007099300072300244</v>
      </c>
    </row>
    <row r="614" spans="1:12" ht="33.75">
      <c r="A614" s="99" t="s">
        <v>148</v>
      </c>
      <c r="B614" s="100" t="s">
        <v>968</v>
      </c>
      <c r="C614" s="101" t="s">
        <v>1027</v>
      </c>
      <c r="D614" s="124" t="s">
        <v>91</v>
      </c>
      <c r="E614" s="161" t="s">
        <v>152</v>
      </c>
      <c r="F614" s="163"/>
      <c r="G614" s="129" t="s">
        <v>1027</v>
      </c>
      <c r="H614" s="96">
        <v>124600</v>
      </c>
      <c r="I614" s="102">
        <v>98910.28</v>
      </c>
      <c r="J614" s="103">
        <v>25689.72</v>
      </c>
      <c r="K614" s="118" t="str">
        <f t="shared" si="25"/>
        <v>000070993000S2300000</v>
      </c>
      <c r="L614" s="106" t="s">
        <v>114</v>
      </c>
    </row>
    <row r="615" spans="1:12" s="84" customFormat="1" ht="22.5">
      <c r="A615" s="79" t="s">
        <v>1129</v>
      </c>
      <c r="B615" s="78" t="s">
        <v>968</v>
      </c>
      <c r="C615" s="121" t="s">
        <v>1027</v>
      </c>
      <c r="D615" s="125" t="s">
        <v>91</v>
      </c>
      <c r="E615" s="155" t="s">
        <v>152</v>
      </c>
      <c r="F615" s="154"/>
      <c r="G615" s="122" t="s">
        <v>1130</v>
      </c>
      <c r="H615" s="80">
        <v>124600</v>
      </c>
      <c r="I615" s="81">
        <v>98910.28</v>
      </c>
      <c r="J615" s="82">
        <f>MAX(H615-I615,0)</f>
        <v>25689.72</v>
      </c>
      <c r="K615" s="118" t="str">
        <f t="shared" si="25"/>
        <v>000070993000S2300244</v>
      </c>
      <c r="L615" s="83" t="str">
        <f>C615&amp;D615&amp;E615&amp;F615&amp;G615</f>
        <v>000070993000S2300244</v>
      </c>
    </row>
    <row r="616" spans="1:12" ht="33.75">
      <c r="A616" s="99" t="s">
        <v>1101</v>
      </c>
      <c r="B616" s="100" t="s">
        <v>968</v>
      </c>
      <c r="C616" s="101" t="s">
        <v>1027</v>
      </c>
      <c r="D616" s="124" t="s">
        <v>91</v>
      </c>
      <c r="E616" s="161" t="s">
        <v>1103</v>
      </c>
      <c r="F616" s="163"/>
      <c r="G616" s="129" t="s">
        <v>1027</v>
      </c>
      <c r="H616" s="96">
        <v>7959501</v>
      </c>
      <c r="I616" s="102">
        <v>5037221.68</v>
      </c>
      <c r="J616" s="103">
        <v>2922279.32</v>
      </c>
      <c r="K616" s="118" t="str">
        <f t="shared" si="25"/>
        <v>00007099500000000000</v>
      </c>
      <c r="L616" s="106" t="s">
        <v>115</v>
      </c>
    </row>
    <row r="617" spans="1:12" ht="22.5">
      <c r="A617" s="99" t="s">
        <v>1140</v>
      </c>
      <c r="B617" s="100" t="s">
        <v>968</v>
      </c>
      <c r="C617" s="101" t="s">
        <v>1027</v>
      </c>
      <c r="D617" s="124" t="s">
        <v>91</v>
      </c>
      <c r="E617" s="161" t="s">
        <v>1142</v>
      </c>
      <c r="F617" s="163"/>
      <c r="G617" s="129" t="s">
        <v>1027</v>
      </c>
      <c r="H617" s="96">
        <v>5518801</v>
      </c>
      <c r="I617" s="102">
        <v>3345837.65</v>
      </c>
      <c r="J617" s="103">
        <v>2172963.35</v>
      </c>
      <c r="K617" s="118" t="str">
        <f t="shared" si="25"/>
        <v>00007099500001000000</v>
      </c>
      <c r="L617" s="106" t="s">
        <v>116</v>
      </c>
    </row>
    <row r="618" spans="1:12" s="84" customFormat="1" ht="22.5">
      <c r="A618" s="79" t="s">
        <v>1107</v>
      </c>
      <c r="B618" s="78" t="s">
        <v>968</v>
      </c>
      <c r="C618" s="121" t="s">
        <v>1027</v>
      </c>
      <c r="D618" s="125" t="s">
        <v>91</v>
      </c>
      <c r="E618" s="155" t="s">
        <v>1142</v>
      </c>
      <c r="F618" s="154"/>
      <c r="G618" s="122" t="s">
        <v>1108</v>
      </c>
      <c r="H618" s="80">
        <v>3762400</v>
      </c>
      <c r="I618" s="81">
        <v>2498783.88</v>
      </c>
      <c r="J618" s="82">
        <f aca="true" t="shared" si="26" ref="J618:J623">MAX(H618-I618,0)</f>
        <v>1263616.12</v>
      </c>
      <c r="K618" s="118" t="str">
        <f t="shared" si="25"/>
        <v>00007099500001000121</v>
      </c>
      <c r="L618" s="83" t="str">
        <f aca="true" t="shared" si="27" ref="L618:L623">C618&amp;D618&amp;E618&amp;F618&amp;G618</f>
        <v>00007099500001000121</v>
      </c>
    </row>
    <row r="619" spans="1:12" s="84" customFormat="1" ht="33.75">
      <c r="A619" s="79" t="s">
        <v>1109</v>
      </c>
      <c r="B619" s="78" t="s">
        <v>968</v>
      </c>
      <c r="C619" s="121" t="s">
        <v>1027</v>
      </c>
      <c r="D619" s="125" t="s">
        <v>91</v>
      </c>
      <c r="E619" s="155" t="s">
        <v>1142</v>
      </c>
      <c r="F619" s="154"/>
      <c r="G619" s="122" t="s">
        <v>1110</v>
      </c>
      <c r="H619" s="80">
        <v>360900</v>
      </c>
      <c r="I619" s="81">
        <v>320800</v>
      </c>
      <c r="J619" s="82">
        <f t="shared" si="26"/>
        <v>40100</v>
      </c>
      <c r="K619" s="118" t="str">
        <f t="shared" si="25"/>
        <v>00007099500001000122</v>
      </c>
      <c r="L619" s="83" t="str">
        <f t="shared" si="27"/>
        <v>00007099500001000122</v>
      </c>
    </row>
    <row r="620" spans="1:12" s="84" customFormat="1" ht="33.75">
      <c r="A620" s="79" t="s">
        <v>1111</v>
      </c>
      <c r="B620" s="78" t="s">
        <v>968</v>
      </c>
      <c r="C620" s="121" t="s">
        <v>1027</v>
      </c>
      <c r="D620" s="125" t="s">
        <v>91</v>
      </c>
      <c r="E620" s="155" t="s">
        <v>1142</v>
      </c>
      <c r="F620" s="154"/>
      <c r="G620" s="122" t="s">
        <v>1112</v>
      </c>
      <c r="H620" s="80">
        <v>1187500</v>
      </c>
      <c r="I620" s="81">
        <v>422643.58</v>
      </c>
      <c r="J620" s="82">
        <f t="shared" si="26"/>
        <v>764856.42</v>
      </c>
      <c r="K620" s="118" t="str">
        <f t="shared" si="25"/>
        <v>00007099500001000129</v>
      </c>
      <c r="L620" s="83" t="str">
        <f t="shared" si="27"/>
        <v>00007099500001000129</v>
      </c>
    </row>
    <row r="621" spans="1:12" s="84" customFormat="1" ht="22.5">
      <c r="A621" s="79" t="s">
        <v>1129</v>
      </c>
      <c r="B621" s="78" t="s">
        <v>968</v>
      </c>
      <c r="C621" s="121" t="s">
        <v>1027</v>
      </c>
      <c r="D621" s="125" t="s">
        <v>91</v>
      </c>
      <c r="E621" s="155" t="s">
        <v>1142</v>
      </c>
      <c r="F621" s="154"/>
      <c r="G621" s="122" t="s">
        <v>1130</v>
      </c>
      <c r="H621" s="80">
        <v>169426.24</v>
      </c>
      <c r="I621" s="81">
        <v>83360.72</v>
      </c>
      <c r="J621" s="82">
        <f t="shared" si="26"/>
        <v>86065.52</v>
      </c>
      <c r="K621" s="118" t="str">
        <f t="shared" si="25"/>
        <v>00007099500001000244</v>
      </c>
      <c r="L621" s="83" t="str">
        <f t="shared" si="27"/>
        <v>00007099500001000244</v>
      </c>
    </row>
    <row r="622" spans="1:12" s="84" customFormat="1" ht="22.5">
      <c r="A622" s="79" t="s">
        <v>1143</v>
      </c>
      <c r="B622" s="78" t="s">
        <v>968</v>
      </c>
      <c r="C622" s="121" t="s">
        <v>1027</v>
      </c>
      <c r="D622" s="125" t="s">
        <v>91</v>
      </c>
      <c r="E622" s="155" t="s">
        <v>1142</v>
      </c>
      <c r="F622" s="154"/>
      <c r="G622" s="122" t="s">
        <v>1144</v>
      </c>
      <c r="H622" s="80">
        <v>12000</v>
      </c>
      <c r="I622" s="81">
        <v>7449.23</v>
      </c>
      <c r="J622" s="82">
        <f t="shared" si="26"/>
        <v>4550.77</v>
      </c>
      <c r="K622" s="118" t="str">
        <f t="shared" si="25"/>
        <v>00007099500001000851</v>
      </c>
      <c r="L622" s="83" t="str">
        <f t="shared" si="27"/>
        <v>00007099500001000851</v>
      </c>
    </row>
    <row r="623" spans="1:12" s="84" customFormat="1" ht="12.75">
      <c r="A623" s="79" t="s">
        <v>1145</v>
      </c>
      <c r="B623" s="78" t="s">
        <v>968</v>
      </c>
      <c r="C623" s="121" t="s">
        <v>1027</v>
      </c>
      <c r="D623" s="125" t="s">
        <v>91</v>
      </c>
      <c r="E623" s="155" t="s">
        <v>1142</v>
      </c>
      <c r="F623" s="154"/>
      <c r="G623" s="122" t="s">
        <v>1146</v>
      </c>
      <c r="H623" s="80">
        <v>26574.76</v>
      </c>
      <c r="I623" s="81">
        <v>12800.24</v>
      </c>
      <c r="J623" s="82">
        <f t="shared" si="26"/>
        <v>13774.52</v>
      </c>
      <c r="K623" s="118" t="str">
        <f t="shared" si="25"/>
        <v>00007099500001000853</v>
      </c>
      <c r="L623" s="83" t="str">
        <f t="shared" si="27"/>
        <v>00007099500001000853</v>
      </c>
    </row>
    <row r="624" spans="1:12" ht="33.75">
      <c r="A624" s="99" t="s">
        <v>1147</v>
      </c>
      <c r="B624" s="100" t="s">
        <v>968</v>
      </c>
      <c r="C624" s="101" t="s">
        <v>1027</v>
      </c>
      <c r="D624" s="124" t="s">
        <v>91</v>
      </c>
      <c r="E624" s="161" t="s">
        <v>1149</v>
      </c>
      <c r="F624" s="163"/>
      <c r="G624" s="129" t="s">
        <v>1027</v>
      </c>
      <c r="H624" s="96">
        <v>2440700</v>
      </c>
      <c r="I624" s="102">
        <v>1691384.03</v>
      </c>
      <c r="J624" s="103">
        <v>749315.97</v>
      </c>
      <c r="K624" s="118" t="str">
        <f t="shared" si="25"/>
        <v>00007099500070280000</v>
      </c>
      <c r="L624" s="106" t="s">
        <v>117</v>
      </c>
    </row>
    <row r="625" spans="1:12" s="84" customFormat="1" ht="22.5">
      <c r="A625" s="79" t="s">
        <v>1107</v>
      </c>
      <c r="B625" s="78" t="s">
        <v>968</v>
      </c>
      <c r="C625" s="121" t="s">
        <v>1027</v>
      </c>
      <c r="D625" s="125" t="s">
        <v>91</v>
      </c>
      <c r="E625" s="155" t="s">
        <v>1149</v>
      </c>
      <c r="F625" s="154"/>
      <c r="G625" s="122" t="s">
        <v>1108</v>
      </c>
      <c r="H625" s="80">
        <v>1681200</v>
      </c>
      <c r="I625" s="81">
        <v>1169939.74</v>
      </c>
      <c r="J625" s="82">
        <f>MAX(H625-I625,0)</f>
        <v>511260.26</v>
      </c>
      <c r="K625" s="118" t="str">
        <f t="shared" si="25"/>
        <v>00007099500070280121</v>
      </c>
      <c r="L625" s="83" t="str">
        <f>C625&amp;D625&amp;E625&amp;F625&amp;G625</f>
        <v>00007099500070280121</v>
      </c>
    </row>
    <row r="626" spans="1:12" s="84" customFormat="1" ht="33.75">
      <c r="A626" s="79" t="s">
        <v>1109</v>
      </c>
      <c r="B626" s="78" t="s">
        <v>968</v>
      </c>
      <c r="C626" s="121" t="s">
        <v>1027</v>
      </c>
      <c r="D626" s="125" t="s">
        <v>91</v>
      </c>
      <c r="E626" s="155" t="s">
        <v>1149</v>
      </c>
      <c r="F626" s="154"/>
      <c r="G626" s="122" t="s">
        <v>1110</v>
      </c>
      <c r="H626" s="80">
        <v>201100</v>
      </c>
      <c r="I626" s="81">
        <v>160800</v>
      </c>
      <c r="J626" s="82">
        <f>MAX(H626-I626,0)</f>
        <v>40300</v>
      </c>
      <c r="K626" s="118" t="str">
        <f t="shared" si="25"/>
        <v>00007099500070280122</v>
      </c>
      <c r="L626" s="83" t="str">
        <f>C626&amp;D626&amp;E626&amp;F626&amp;G626</f>
        <v>00007099500070280122</v>
      </c>
    </row>
    <row r="627" spans="1:12" s="84" customFormat="1" ht="33.75">
      <c r="A627" s="79" t="s">
        <v>1111</v>
      </c>
      <c r="B627" s="78" t="s">
        <v>968</v>
      </c>
      <c r="C627" s="121" t="s">
        <v>1027</v>
      </c>
      <c r="D627" s="125" t="s">
        <v>91</v>
      </c>
      <c r="E627" s="155" t="s">
        <v>1149</v>
      </c>
      <c r="F627" s="154"/>
      <c r="G627" s="122" t="s">
        <v>1112</v>
      </c>
      <c r="H627" s="80">
        <v>491100</v>
      </c>
      <c r="I627" s="81">
        <v>331442.5</v>
      </c>
      <c r="J627" s="82">
        <f>MAX(H627-I627,0)</f>
        <v>159657.5</v>
      </c>
      <c r="K627" s="118" t="str">
        <f t="shared" si="25"/>
        <v>00007099500070280129</v>
      </c>
      <c r="L627" s="83" t="str">
        <f>C627&amp;D627&amp;E627&amp;F627&amp;G627</f>
        <v>00007099500070280129</v>
      </c>
    </row>
    <row r="628" spans="1:12" s="84" customFormat="1" ht="22.5">
      <c r="A628" s="79" t="s">
        <v>1129</v>
      </c>
      <c r="B628" s="78" t="s">
        <v>968</v>
      </c>
      <c r="C628" s="121" t="s">
        <v>1027</v>
      </c>
      <c r="D628" s="125" t="s">
        <v>91</v>
      </c>
      <c r="E628" s="155" t="s">
        <v>1149</v>
      </c>
      <c r="F628" s="154"/>
      <c r="G628" s="122" t="s">
        <v>1130</v>
      </c>
      <c r="H628" s="80">
        <v>67300</v>
      </c>
      <c r="I628" s="81">
        <v>29201.79</v>
      </c>
      <c r="J628" s="82">
        <f>MAX(H628-I628,0)</f>
        <v>38098.21</v>
      </c>
      <c r="K628" s="118" t="str">
        <f t="shared" si="25"/>
        <v>00007099500070280244</v>
      </c>
      <c r="L628" s="83" t="str">
        <f>C628&amp;D628&amp;E628&amp;F628&amp;G628</f>
        <v>00007099500070280244</v>
      </c>
    </row>
    <row r="629" spans="1:12" ht="12.75">
      <c r="A629" s="99" t="s">
        <v>118</v>
      </c>
      <c r="B629" s="100" t="s">
        <v>968</v>
      </c>
      <c r="C629" s="101" t="s">
        <v>1027</v>
      </c>
      <c r="D629" s="124" t="s">
        <v>120</v>
      </c>
      <c r="E629" s="161" t="s">
        <v>1096</v>
      </c>
      <c r="F629" s="163"/>
      <c r="G629" s="129" t="s">
        <v>1027</v>
      </c>
      <c r="H629" s="96">
        <v>63508600</v>
      </c>
      <c r="I629" s="102">
        <v>38366246.41</v>
      </c>
      <c r="J629" s="103">
        <v>25142353.59</v>
      </c>
      <c r="K629" s="118" t="str">
        <f t="shared" si="25"/>
        <v>00008000000000000000</v>
      </c>
      <c r="L629" s="106" t="s">
        <v>119</v>
      </c>
    </row>
    <row r="630" spans="1:12" ht="12.75">
      <c r="A630" s="99" t="s">
        <v>121</v>
      </c>
      <c r="B630" s="100" t="s">
        <v>968</v>
      </c>
      <c r="C630" s="101" t="s">
        <v>1027</v>
      </c>
      <c r="D630" s="124" t="s">
        <v>123</v>
      </c>
      <c r="E630" s="161" t="s">
        <v>1096</v>
      </c>
      <c r="F630" s="163"/>
      <c r="G630" s="129" t="s">
        <v>1027</v>
      </c>
      <c r="H630" s="96">
        <v>55216500</v>
      </c>
      <c r="I630" s="102">
        <v>33084095.82</v>
      </c>
      <c r="J630" s="103">
        <v>22132404.18</v>
      </c>
      <c r="K630" s="118" t="str">
        <f t="shared" si="25"/>
        <v>00008010000000000000</v>
      </c>
      <c r="L630" s="106" t="s">
        <v>122</v>
      </c>
    </row>
    <row r="631" spans="1:12" ht="22.5">
      <c r="A631" s="99" t="s">
        <v>33</v>
      </c>
      <c r="B631" s="100" t="s">
        <v>968</v>
      </c>
      <c r="C631" s="101" t="s">
        <v>1027</v>
      </c>
      <c r="D631" s="124" t="s">
        <v>123</v>
      </c>
      <c r="E631" s="161" t="s">
        <v>35</v>
      </c>
      <c r="F631" s="163"/>
      <c r="G631" s="129" t="s">
        <v>1027</v>
      </c>
      <c r="H631" s="96">
        <v>44845800</v>
      </c>
      <c r="I631" s="102">
        <v>27570411.61</v>
      </c>
      <c r="J631" s="103">
        <v>17275388.39</v>
      </c>
      <c r="K631" s="118" t="str">
        <f t="shared" si="25"/>
        <v>00008010300000000000</v>
      </c>
      <c r="L631" s="106" t="s">
        <v>124</v>
      </c>
    </row>
    <row r="632" spans="1:12" ht="22.5">
      <c r="A632" s="99" t="s">
        <v>36</v>
      </c>
      <c r="B632" s="100" t="s">
        <v>968</v>
      </c>
      <c r="C632" s="101" t="s">
        <v>1027</v>
      </c>
      <c r="D632" s="124" t="s">
        <v>123</v>
      </c>
      <c r="E632" s="161" t="s">
        <v>38</v>
      </c>
      <c r="F632" s="163"/>
      <c r="G632" s="129" t="s">
        <v>1027</v>
      </c>
      <c r="H632" s="96">
        <v>44845800</v>
      </c>
      <c r="I632" s="102">
        <v>27570411.61</v>
      </c>
      <c r="J632" s="103">
        <v>17275388.39</v>
      </c>
      <c r="K632" s="118" t="str">
        <f t="shared" si="25"/>
        <v>00008010310000000000</v>
      </c>
      <c r="L632" s="106" t="s">
        <v>125</v>
      </c>
    </row>
    <row r="633" spans="1:12" ht="22.5">
      <c r="A633" s="99" t="s">
        <v>126</v>
      </c>
      <c r="B633" s="100" t="s">
        <v>968</v>
      </c>
      <c r="C633" s="101" t="s">
        <v>1027</v>
      </c>
      <c r="D633" s="124" t="s">
        <v>123</v>
      </c>
      <c r="E633" s="161" t="s">
        <v>128</v>
      </c>
      <c r="F633" s="163"/>
      <c r="G633" s="129" t="s">
        <v>1027</v>
      </c>
      <c r="H633" s="96">
        <v>19975900</v>
      </c>
      <c r="I633" s="102">
        <v>12315055.94</v>
      </c>
      <c r="J633" s="103">
        <v>7660844.06</v>
      </c>
      <c r="K633" s="118" t="str">
        <f aca="true" t="shared" si="28" ref="K633:K666">C633&amp;D633&amp;E633&amp;F633&amp;G633</f>
        <v>00008010310001400000</v>
      </c>
      <c r="L633" s="106" t="s">
        <v>127</v>
      </c>
    </row>
    <row r="634" spans="1:12" s="84" customFormat="1" ht="45">
      <c r="A634" s="79" t="s">
        <v>725</v>
      </c>
      <c r="B634" s="78" t="s">
        <v>968</v>
      </c>
      <c r="C634" s="121" t="s">
        <v>1027</v>
      </c>
      <c r="D634" s="125" t="s">
        <v>123</v>
      </c>
      <c r="E634" s="155" t="s">
        <v>128</v>
      </c>
      <c r="F634" s="154"/>
      <c r="G634" s="122" t="s">
        <v>726</v>
      </c>
      <c r="H634" s="80">
        <v>19975900</v>
      </c>
      <c r="I634" s="81">
        <v>12315055.94</v>
      </c>
      <c r="J634" s="82">
        <f>MAX(H634-I634,0)</f>
        <v>7660844.06</v>
      </c>
      <c r="K634" s="118" t="str">
        <f t="shared" si="28"/>
        <v>00008010310001400611</v>
      </c>
      <c r="L634" s="83" t="str">
        <f>C634&amp;D634&amp;E634&amp;F634&amp;G634</f>
        <v>00008010310001400611</v>
      </c>
    </row>
    <row r="635" spans="1:12" ht="22.5">
      <c r="A635" s="99" t="s">
        <v>129</v>
      </c>
      <c r="B635" s="100" t="s">
        <v>968</v>
      </c>
      <c r="C635" s="101" t="s">
        <v>1027</v>
      </c>
      <c r="D635" s="124" t="s">
        <v>123</v>
      </c>
      <c r="E635" s="161" t="s">
        <v>131</v>
      </c>
      <c r="F635" s="163"/>
      <c r="G635" s="129" t="s">
        <v>1027</v>
      </c>
      <c r="H635" s="96">
        <v>6782700</v>
      </c>
      <c r="I635" s="102">
        <v>3798727.72</v>
      </c>
      <c r="J635" s="103">
        <v>2983972.28</v>
      </c>
      <c r="K635" s="118" t="str">
        <f t="shared" si="28"/>
        <v>00008010310001410000</v>
      </c>
      <c r="L635" s="106" t="s">
        <v>130</v>
      </c>
    </row>
    <row r="636" spans="1:12" s="84" customFormat="1" ht="45">
      <c r="A636" s="79" t="s">
        <v>727</v>
      </c>
      <c r="B636" s="78" t="s">
        <v>968</v>
      </c>
      <c r="C636" s="121" t="s">
        <v>1027</v>
      </c>
      <c r="D636" s="125" t="s">
        <v>123</v>
      </c>
      <c r="E636" s="155" t="s">
        <v>131</v>
      </c>
      <c r="F636" s="154"/>
      <c r="G636" s="122" t="s">
        <v>728</v>
      </c>
      <c r="H636" s="80">
        <v>6782700</v>
      </c>
      <c r="I636" s="81">
        <v>3798727.72</v>
      </c>
      <c r="J636" s="82">
        <f>MAX(H636-I636,0)</f>
        <v>2983972.28</v>
      </c>
      <c r="K636" s="118" t="str">
        <f t="shared" si="28"/>
        <v>00008010310001410621</v>
      </c>
      <c r="L636" s="83" t="str">
        <f>C636&amp;D636&amp;E636&amp;F636&amp;G636</f>
        <v>00008010310001410621</v>
      </c>
    </row>
    <row r="637" spans="1:12" ht="12.75">
      <c r="A637" s="99" t="s">
        <v>132</v>
      </c>
      <c r="B637" s="100" t="s">
        <v>968</v>
      </c>
      <c r="C637" s="101" t="s">
        <v>1027</v>
      </c>
      <c r="D637" s="124" t="s">
        <v>123</v>
      </c>
      <c r="E637" s="161" t="s">
        <v>134</v>
      </c>
      <c r="F637" s="163"/>
      <c r="G637" s="129" t="s">
        <v>1027</v>
      </c>
      <c r="H637" s="96">
        <v>8056100</v>
      </c>
      <c r="I637" s="102">
        <v>5429928.95</v>
      </c>
      <c r="J637" s="103">
        <v>2626171.05</v>
      </c>
      <c r="K637" s="118" t="str">
        <f t="shared" si="28"/>
        <v>00008010310001420000</v>
      </c>
      <c r="L637" s="106" t="s">
        <v>133</v>
      </c>
    </row>
    <row r="638" spans="1:12" s="84" customFormat="1" ht="45">
      <c r="A638" s="79" t="s">
        <v>725</v>
      </c>
      <c r="B638" s="78" t="s">
        <v>968</v>
      </c>
      <c r="C638" s="121" t="s">
        <v>1027</v>
      </c>
      <c r="D638" s="125" t="s">
        <v>123</v>
      </c>
      <c r="E638" s="155" t="s">
        <v>134</v>
      </c>
      <c r="F638" s="154"/>
      <c r="G638" s="122" t="s">
        <v>726</v>
      </c>
      <c r="H638" s="80">
        <v>8056100</v>
      </c>
      <c r="I638" s="81">
        <v>5429928.95</v>
      </c>
      <c r="J638" s="82">
        <f>MAX(H638-I638,0)</f>
        <v>2626171.05</v>
      </c>
      <c r="K638" s="118" t="str">
        <f t="shared" si="28"/>
        <v>00008010310001420611</v>
      </c>
      <c r="L638" s="83" t="str">
        <f>C638&amp;D638&amp;E638&amp;F638&amp;G638</f>
        <v>00008010310001420611</v>
      </c>
    </row>
    <row r="639" spans="1:12" ht="12.75">
      <c r="A639" s="99" t="s">
        <v>42</v>
      </c>
      <c r="B639" s="100" t="s">
        <v>968</v>
      </c>
      <c r="C639" s="101" t="s">
        <v>1027</v>
      </c>
      <c r="D639" s="124" t="s">
        <v>123</v>
      </c>
      <c r="E639" s="161" t="s">
        <v>44</v>
      </c>
      <c r="F639" s="163"/>
      <c r="G639" s="129" t="s">
        <v>1027</v>
      </c>
      <c r="H639" s="96">
        <v>115400</v>
      </c>
      <c r="I639" s="102">
        <v>77400</v>
      </c>
      <c r="J639" s="103">
        <v>38000</v>
      </c>
      <c r="K639" s="118" t="str">
        <f t="shared" si="28"/>
        <v>00008010310023010000</v>
      </c>
      <c r="L639" s="106" t="s">
        <v>135</v>
      </c>
    </row>
    <row r="640" spans="1:12" s="84" customFormat="1" ht="12.75">
      <c r="A640" s="79" t="s">
        <v>732</v>
      </c>
      <c r="B640" s="78" t="s">
        <v>968</v>
      </c>
      <c r="C640" s="121" t="s">
        <v>1027</v>
      </c>
      <c r="D640" s="125" t="s">
        <v>123</v>
      </c>
      <c r="E640" s="155" t="s">
        <v>44</v>
      </c>
      <c r="F640" s="154"/>
      <c r="G640" s="122" t="s">
        <v>733</v>
      </c>
      <c r="H640" s="80">
        <v>88000</v>
      </c>
      <c r="I640" s="81">
        <v>50000</v>
      </c>
      <c r="J640" s="82">
        <f>MAX(H640-I640,0)</f>
        <v>38000</v>
      </c>
      <c r="K640" s="118" t="str">
        <f t="shared" si="28"/>
        <v>00008010310023010612</v>
      </c>
      <c r="L640" s="83" t="str">
        <f>C640&amp;D640&amp;E640&amp;F640&amp;G640</f>
        <v>00008010310023010612</v>
      </c>
    </row>
    <row r="641" spans="1:12" s="84" customFormat="1" ht="12.75">
      <c r="A641" s="79" t="s">
        <v>715</v>
      </c>
      <c r="B641" s="78" t="s">
        <v>968</v>
      </c>
      <c r="C641" s="121" t="s">
        <v>1027</v>
      </c>
      <c r="D641" s="125" t="s">
        <v>123</v>
      </c>
      <c r="E641" s="155" t="s">
        <v>44</v>
      </c>
      <c r="F641" s="154"/>
      <c r="G641" s="122" t="s">
        <v>716</v>
      </c>
      <c r="H641" s="80">
        <v>27400</v>
      </c>
      <c r="I641" s="81">
        <v>27400</v>
      </c>
      <c r="J641" s="82">
        <f>MAX(H641-I641,0)</f>
        <v>0</v>
      </c>
      <c r="K641" s="118" t="str">
        <f t="shared" si="28"/>
        <v>00008010310023010622</v>
      </c>
      <c r="L641" s="83" t="str">
        <f>C641&amp;D641&amp;E641&amp;F641&amp;G641</f>
        <v>00008010310023010622</v>
      </c>
    </row>
    <row r="642" spans="1:12" ht="33.75">
      <c r="A642" s="99" t="s">
        <v>568</v>
      </c>
      <c r="B642" s="100" t="s">
        <v>968</v>
      </c>
      <c r="C642" s="101" t="s">
        <v>1027</v>
      </c>
      <c r="D642" s="124" t="s">
        <v>123</v>
      </c>
      <c r="E642" s="161" t="s">
        <v>46</v>
      </c>
      <c r="F642" s="163"/>
      <c r="G642" s="129" t="s">
        <v>1027</v>
      </c>
      <c r="H642" s="96">
        <v>7570500</v>
      </c>
      <c r="I642" s="102">
        <v>5230500</v>
      </c>
      <c r="J642" s="103">
        <v>2340000</v>
      </c>
      <c r="K642" s="118" t="str">
        <f t="shared" si="28"/>
        <v>00008010310071410000</v>
      </c>
      <c r="L642" s="106" t="s">
        <v>136</v>
      </c>
    </row>
    <row r="643" spans="1:12" s="84" customFormat="1" ht="45">
      <c r="A643" s="79" t="s">
        <v>725</v>
      </c>
      <c r="B643" s="78" t="s">
        <v>968</v>
      </c>
      <c r="C643" s="121" t="s">
        <v>1027</v>
      </c>
      <c r="D643" s="125" t="s">
        <v>123</v>
      </c>
      <c r="E643" s="155" t="s">
        <v>46</v>
      </c>
      <c r="F643" s="154"/>
      <c r="G643" s="122" t="s">
        <v>726</v>
      </c>
      <c r="H643" s="80">
        <v>6057900</v>
      </c>
      <c r="I643" s="81">
        <v>4174800</v>
      </c>
      <c r="J643" s="82">
        <f>MAX(H643-I643,0)</f>
        <v>1883100</v>
      </c>
      <c r="K643" s="118" t="str">
        <f t="shared" si="28"/>
        <v>00008010310071410611</v>
      </c>
      <c r="L643" s="83" t="str">
        <f>C643&amp;D643&amp;E643&amp;F643&amp;G643</f>
        <v>00008010310071410611</v>
      </c>
    </row>
    <row r="644" spans="1:12" s="84" customFormat="1" ht="45">
      <c r="A644" s="79" t="s">
        <v>727</v>
      </c>
      <c r="B644" s="78" t="s">
        <v>968</v>
      </c>
      <c r="C644" s="121" t="s">
        <v>1027</v>
      </c>
      <c r="D644" s="125" t="s">
        <v>123</v>
      </c>
      <c r="E644" s="155" t="s">
        <v>46</v>
      </c>
      <c r="F644" s="154"/>
      <c r="G644" s="122" t="s">
        <v>728</v>
      </c>
      <c r="H644" s="80">
        <v>1512600</v>
      </c>
      <c r="I644" s="81">
        <v>1055700</v>
      </c>
      <c r="J644" s="82">
        <f>MAX(H644-I644,0)</f>
        <v>456900</v>
      </c>
      <c r="K644" s="118" t="str">
        <f t="shared" si="28"/>
        <v>00008010310071410621</v>
      </c>
      <c r="L644" s="83" t="str">
        <f>C644&amp;D644&amp;E644&amp;F644&amp;G644</f>
        <v>00008010310071410621</v>
      </c>
    </row>
    <row r="645" spans="1:12" ht="22.5">
      <c r="A645" s="99" t="s">
        <v>137</v>
      </c>
      <c r="B645" s="100" t="s">
        <v>968</v>
      </c>
      <c r="C645" s="101" t="s">
        <v>1027</v>
      </c>
      <c r="D645" s="124" t="s">
        <v>123</v>
      </c>
      <c r="E645" s="161" t="s">
        <v>139</v>
      </c>
      <c r="F645" s="163"/>
      <c r="G645" s="129" t="s">
        <v>1027</v>
      </c>
      <c r="H645" s="96">
        <v>71400</v>
      </c>
      <c r="I645" s="102">
        <v>0</v>
      </c>
      <c r="J645" s="103">
        <v>71400</v>
      </c>
      <c r="K645" s="118" t="str">
        <f t="shared" si="28"/>
        <v>00008010310072540000</v>
      </c>
      <c r="L645" s="106" t="s">
        <v>138</v>
      </c>
    </row>
    <row r="646" spans="1:12" s="84" customFormat="1" ht="12.75">
      <c r="A646" s="79" t="s">
        <v>732</v>
      </c>
      <c r="B646" s="78" t="s">
        <v>968</v>
      </c>
      <c r="C646" s="121" t="s">
        <v>1027</v>
      </c>
      <c r="D646" s="125" t="s">
        <v>123</v>
      </c>
      <c r="E646" s="155" t="s">
        <v>139</v>
      </c>
      <c r="F646" s="154"/>
      <c r="G646" s="122" t="s">
        <v>733</v>
      </c>
      <c r="H646" s="80">
        <v>71400</v>
      </c>
      <c r="I646" s="81">
        <v>0</v>
      </c>
      <c r="J646" s="82">
        <f>MAX(H646-I646,0)</f>
        <v>71400</v>
      </c>
      <c r="K646" s="118" t="str">
        <f t="shared" si="28"/>
        <v>00008010310072540612</v>
      </c>
      <c r="L646" s="83" t="str">
        <f>C646&amp;D646&amp;E646&amp;F646&amp;G646</f>
        <v>00008010310072540612</v>
      </c>
    </row>
    <row r="647" spans="1:12" ht="33.75">
      <c r="A647" s="99" t="s">
        <v>140</v>
      </c>
      <c r="B647" s="100" t="s">
        <v>968</v>
      </c>
      <c r="C647" s="101" t="s">
        <v>1027</v>
      </c>
      <c r="D647" s="124" t="s">
        <v>123</v>
      </c>
      <c r="E647" s="161" t="s">
        <v>142</v>
      </c>
      <c r="F647" s="163"/>
      <c r="G647" s="129" t="s">
        <v>1027</v>
      </c>
      <c r="H647" s="96">
        <v>221000</v>
      </c>
      <c r="I647" s="102">
        <v>0</v>
      </c>
      <c r="J647" s="103">
        <v>221000</v>
      </c>
      <c r="K647" s="118" t="str">
        <f t="shared" si="28"/>
        <v>000080103100L5581000</v>
      </c>
      <c r="L647" s="106" t="s">
        <v>141</v>
      </c>
    </row>
    <row r="648" spans="1:12" s="84" customFormat="1" ht="12.75">
      <c r="A648" s="79" t="s">
        <v>732</v>
      </c>
      <c r="B648" s="78" t="s">
        <v>968</v>
      </c>
      <c r="C648" s="121" t="s">
        <v>1027</v>
      </c>
      <c r="D648" s="125" t="s">
        <v>123</v>
      </c>
      <c r="E648" s="155" t="s">
        <v>142</v>
      </c>
      <c r="F648" s="154"/>
      <c r="G648" s="122" t="s">
        <v>733</v>
      </c>
      <c r="H648" s="80">
        <v>221000</v>
      </c>
      <c r="I648" s="81">
        <v>0</v>
      </c>
      <c r="J648" s="82">
        <f>MAX(H648-I648,0)</f>
        <v>221000</v>
      </c>
      <c r="K648" s="118" t="str">
        <f t="shared" si="28"/>
        <v>000080103100L5581612</v>
      </c>
      <c r="L648" s="83" t="str">
        <f>C648&amp;D648&amp;E648&amp;F648&amp;G648</f>
        <v>000080103100L5581612</v>
      </c>
    </row>
    <row r="649" spans="1:12" ht="56.25">
      <c r="A649" s="99" t="s">
        <v>744</v>
      </c>
      <c r="B649" s="100" t="s">
        <v>968</v>
      </c>
      <c r="C649" s="101" t="s">
        <v>1027</v>
      </c>
      <c r="D649" s="124" t="s">
        <v>123</v>
      </c>
      <c r="E649" s="161" t="s">
        <v>746</v>
      </c>
      <c r="F649" s="163"/>
      <c r="G649" s="129" t="s">
        <v>1027</v>
      </c>
      <c r="H649" s="96">
        <v>2034800</v>
      </c>
      <c r="I649" s="102">
        <v>718799</v>
      </c>
      <c r="J649" s="103">
        <v>1316001</v>
      </c>
      <c r="K649" s="118" t="str">
        <f t="shared" si="28"/>
        <v>000080103100R5581000</v>
      </c>
      <c r="L649" s="106" t="s">
        <v>745</v>
      </c>
    </row>
    <row r="650" spans="1:12" s="84" customFormat="1" ht="12.75">
      <c r="A650" s="79" t="s">
        <v>732</v>
      </c>
      <c r="B650" s="78" t="s">
        <v>968</v>
      </c>
      <c r="C650" s="121" t="s">
        <v>1027</v>
      </c>
      <c r="D650" s="125" t="s">
        <v>123</v>
      </c>
      <c r="E650" s="155" t="s">
        <v>746</v>
      </c>
      <c r="F650" s="154"/>
      <c r="G650" s="122" t="s">
        <v>733</v>
      </c>
      <c r="H650" s="80">
        <v>2034800</v>
      </c>
      <c r="I650" s="81">
        <v>718799</v>
      </c>
      <c r="J650" s="82">
        <f>MAX(H650-I650,0)</f>
        <v>1316001</v>
      </c>
      <c r="K650" s="118" t="str">
        <f t="shared" si="28"/>
        <v>000080103100R5581612</v>
      </c>
      <c r="L650" s="83" t="str">
        <f>C650&amp;D650&amp;E650&amp;F650&amp;G650</f>
        <v>000080103100R5581612</v>
      </c>
    </row>
    <row r="651" spans="1:12" ht="56.25">
      <c r="A651" s="99" t="s">
        <v>747</v>
      </c>
      <c r="B651" s="100" t="s">
        <v>968</v>
      </c>
      <c r="C651" s="101" t="s">
        <v>1027</v>
      </c>
      <c r="D651" s="124" t="s">
        <v>123</v>
      </c>
      <c r="E651" s="161" t="s">
        <v>749</v>
      </c>
      <c r="F651" s="163"/>
      <c r="G651" s="129" t="s">
        <v>1027</v>
      </c>
      <c r="H651" s="96">
        <v>18000</v>
      </c>
      <c r="I651" s="102">
        <v>0</v>
      </c>
      <c r="J651" s="103">
        <v>18000</v>
      </c>
      <c r="K651" s="118" t="str">
        <f t="shared" si="28"/>
        <v>000080103100S2540000</v>
      </c>
      <c r="L651" s="106" t="s">
        <v>748</v>
      </c>
    </row>
    <row r="652" spans="1:12" s="84" customFormat="1" ht="12.75">
      <c r="A652" s="79" t="s">
        <v>732</v>
      </c>
      <c r="B652" s="78" t="s">
        <v>968</v>
      </c>
      <c r="C652" s="121" t="s">
        <v>1027</v>
      </c>
      <c r="D652" s="125" t="s">
        <v>123</v>
      </c>
      <c r="E652" s="155" t="s">
        <v>749</v>
      </c>
      <c r="F652" s="154"/>
      <c r="G652" s="122" t="s">
        <v>733</v>
      </c>
      <c r="H652" s="80">
        <v>18000</v>
      </c>
      <c r="I652" s="81">
        <v>0</v>
      </c>
      <c r="J652" s="82">
        <f>MAX(H652-I652,0)</f>
        <v>18000</v>
      </c>
      <c r="K652" s="118" t="str">
        <f t="shared" si="28"/>
        <v>000080103100S2540612</v>
      </c>
      <c r="L652" s="83" t="str">
        <f>C652&amp;D652&amp;E652&amp;F652&amp;G652</f>
        <v>000080103100S2540612</v>
      </c>
    </row>
    <row r="653" spans="1:12" ht="22.5">
      <c r="A653" s="99" t="s">
        <v>1131</v>
      </c>
      <c r="B653" s="100" t="s">
        <v>968</v>
      </c>
      <c r="C653" s="101" t="s">
        <v>1027</v>
      </c>
      <c r="D653" s="124" t="s">
        <v>123</v>
      </c>
      <c r="E653" s="161" t="s">
        <v>1133</v>
      </c>
      <c r="F653" s="163"/>
      <c r="G653" s="129" t="s">
        <v>1027</v>
      </c>
      <c r="H653" s="96">
        <v>10370700</v>
      </c>
      <c r="I653" s="102">
        <v>5513684.21</v>
      </c>
      <c r="J653" s="103">
        <v>4857015.79</v>
      </c>
      <c r="K653" s="118" t="str">
        <f t="shared" si="28"/>
        <v>00008019300000000000</v>
      </c>
      <c r="L653" s="106" t="s">
        <v>750</v>
      </c>
    </row>
    <row r="654" spans="1:12" ht="33.75">
      <c r="A654" s="99" t="s">
        <v>148</v>
      </c>
      <c r="B654" s="100" t="s">
        <v>968</v>
      </c>
      <c r="C654" s="101" t="s">
        <v>1027</v>
      </c>
      <c r="D654" s="124" t="s">
        <v>123</v>
      </c>
      <c r="E654" s="161" t="s">
        <v>150</v>
      </c>
      <c r="F654" s="163"/>
      <c r="G654" s="129" t="s">
        <v>1027</v>
      </c>
      <c r="H654" s="96">
        <v>7629000</v>
      </c>
      <c r="I654" s="102">
        <v>4444383.9</v>
      </c>
      <c r="J654" s="103">
        <v>3184616.1</v>
      </c>
      <c r="K654" s="118" t="str">
        <f t="shared" si="28"/>
        <v>00008019300072300000</v>
      </c>
      <c r="L654" s="106" t="s">
        <v>751</v>
      </c>
    </row>
    <row r="655" spans="1:12" s="84" customFormat="1" ht="45">
      <c r="A655" s="79" t="s">
        <v>725</v>
      </c>
      <c r="B655" s="78" t="s">
        <v>968</v>
      </c>
      <c r="C655" s="121" t="s">
        <v>1027</v>
      </c>
      <c r="D655" s="125" t="s">
        <v>123</v>
      </c>
      <c r="E655" s="155" t="s">
        <v>150</v>
      </c>
      <c r="F655" s="154"/>
      <c r="G655" s="122" t="s">
        <v>726</v>
      </c>
      <c r="H655" s="80">
        <v>7113800</v>
      </c>
      <c r="I655" s="81">
        <v>4085157.87</v>
      </c>
      <c r="J655" s="82">
        <f>MAX(H655-I655,0)</f>
        <v>3028642.13</v>
      </c>
      <c r="K655" s="118" t="str">
        <f t="shared" si="28"/>
        <v>00008019300072300611</v>
      </c>
      <c r="L655" s="83" t="str">
        <f>C655&amp;D655&amp;E655&amp;F655&amp;G655</f>
        <v>00008019300072300611</v>
      </c>
    </row>
    <row r="656" spans="1:12" s="84" customFormat="1" ht="45">
      <c r="A656" s="79" t="s">
        <v>727</v>
      </c>
      <c r="B656" s="78" t="s">
        <v>968</v>
      </c>
      <c r="C656" s="121" t="s">
        <v>1027</v>
      </c>
      <c r="D656" s="125" t="s">
        <v>123</v>
      </c>
      <c r="E656" s="155" t="s">
        <v>150</v>
      </c>
      <c r="F656" s="154"/>
      <c r="G656" s="122" t="s">
        <v>728</v>
      </c>
      <c r="H656" s="80">
        <v>515200</v>
      </c>
      <c r="I656" s="81">
        <v>359226.03</v>
      </c>
      <c r="J656" s="82">
        <f>MAX(H656-I656,0)</f>
        <v>155973.97</v>
      </c>
      <c r="K656" s="118" t="str">
        <f t="shared" si="28"/>
        <v>00008019300072300621</v>
      </c>
      <c r="L656" s="83" t="str">
        <f>C656&amp;D656&amp;E656&amp;F656&amp;G656</f>
        <v>00008019300072300621</v>
      </c>
    </row>
    <row r="657" spans="1:12" ht="33.75">
      <c r="A657" s="99" t="s">
        <v>148</v>
      </c>
      <c r="B657" s="100" t="s">
        <v>968</v>
      </c>
      <c r="C657" s="101" t="s">
        <v>1027</v>
      </c>
      <c r="D657" s="124" t="s">
        <v>123</v>
      </c>
      <c r="E657" s="161" t="s">
        <v>152</v>
      </c>
      <c r="F657" s="163"/>
      <c r="G657" s="129" t="s">
        <v>1027</v>
      </c>
      <c r="H657" s="96">
        <v>2741700</v>
      </c>
      <c r="I657" s="102">
        <v>1069300.31</v>
      </c>
      <c r="J657" s="103">
        <v>1672399.69</v>
      </c>
      <c r="K657" s="118" t="str">
        <f t="shared" si="28"/>
        <v>000080193000S2300000</v>
      </c>
      <c r="L657" s="106" t="s">
        <v>752</v>
      </c>
    </row>
    <row r="658" spans="1:12" s="84" customFormat="1" ht="45">
      <c r="A658" s="79" t="s">
        <v>725</v>
      </c>
      <c r="B658" s="78" t="s">
        <v>968</v>
      </c>
      <c r="C658" s="121" t="s">
        <v>1027</v>
      </c>
      <c r="D658" s="125" t="s">
        <v>123</v>
      </c>
      <c r="E658" s="155" t="s">
        <v>152</v>
      </c>
      <c r="F658" s="154"/>
      <c r="G658" s="122" t="s">
        <v>726</v>
      </c>
      <c r="H658" s="80">
        <v>2562300</v>
      </c>
      <c r="I658" s="81">
        <v>979581.63</v>
      </c>
      <c r="J658" s="82">
        <f>MAX(H658-I658,0)</f>
        <v>1582718.37</v>
      </c>
      <c r="K658" s="118" t="str">
        <f t="shared" si="28"/>
        <v>000080193000S2300611</v>
      </c>
      <c r="L658" s="83" t="str">
        <f>C658&amp;D658&amp;E658&amp;F658&amp;G658</f>
        <v>000080193000S2300611</v>
      </c>
    </row>
    <row r="659" spans="1:12" s="84" customFormat="1" ht="45">
      <c r="A659" s="79" t="s">
        <v>727</v>
      </c>
      <c r="B659" s="78" t="s">
        <v>968</v>
      </c>
      <c r="C659" s="121" t="s">
        <v>1027</v>
      </c>
      <c r="D659" s="125" t="s">
        <v>123</v>
      </c>
      <c r="E659" s="155" t="s">
        <v>152</v>
      </c>
      <c r="F659" s="154"/>
      <c r="G659" s="122" t="s">
        <v>728</v>
      </c>
      <c r="H659" s="80">
        <v>179400</v>
      </c>
      <c r="I659" s="81">
        <v>89718.68</v>
      </c>
      <c r="J659" s="82">
        <f>MAX(H659-I659,0)</f>
        <v>89681.32</v>
      </c>
      <c r="K659" s="118" t="str">
        <f t="shared" si="28"/>
        <v>000080193000S2300621</v>
      </c>
      <c r="L659" s="83" t="str">
        <f>C659&amp;D659&amp;E659&amp;F659&amp;G659</f>
        <v>000080193000S2300621</v>
      </c>
    </row>
    <row r="660" spans="1:12" ht="12.75">
      <c r="A660" s="99" t="s">
        <v>753</v>
      </c>
      <c r="B660" s="100" t="s">
        <v>968</v>
      </c>
      <c r="C660" s="101" t="s">
        <v>1027</v>
      </c>
      <c r="D660" s="124" t="s">
        <v>755</v>
      </c>
      <c r="E660" s="161" t="s">
        <v>1096</v>
      </c>
      <c r="F660" s="163"/>
      <c r="G660" s="129" t="s">
        <v>1027</v>
      </c>
      <c r="H660" s="96">
        <v>8292100</v>
      </c>
      <c r="I660" s="102">
        <v>5282150.59</v>
      </c>
      <c r="J660" s="103">
        <v>3009949.41</v>
      </c>
      <c r="K660" s="118" t="str">
        <f t="shared" si="28"/>
        <v>00008040000000000000</v>
      </c>
      <c r="L660" s="106" t="s">
        <v>754</v>
      </c>
    </row>
    <row r="661" spans="1:12" ht="22.5">
      <c r="A661" s="99" t="s">
        <v>33</v>
      </c>
      <c r="B661" s="100" t="s">
        <v>968</v>
      </c>
      <c r="C661" s="101" t="s">
        <v>1027</v>
      </c>
      <c r="D661" s="124" t="s">
        <v>755</v>
      </c>
      <c r="E661" s="161" t="s">
        <v>35</v>
      </c>
      <c r="F661" s="163"/>
      <c r="G661" s="129" t="s">
        <v>1027</v>
      </c>
      <c r="H661" s="96">
        <v>5896600</v>
      </c>
      <c r="I661" s="102">
        <v>3902755.6</v>
      </c>
      <c r="J661" s="103">
        <v>1993844.4</v>
      </c>
      <c r="K661" s="118" t="str">
        <f t="shared" si="28"/>
        <v>00008040300000000000</v>
      </c>
      <c r="L661" s="106" t="s">
        <v>756</v>
      </c>
    </row>
    <row r="662" spans="1:12" ht="22.5">
      <c r="A662" s="99" t="s">
        <v>36</v>
      </c>
      <c r="B662" s="100" t="s">
        <v>968</v>
      </c>
      <c r="C662" s="101" t="s">
        <v>1027</v>
      </c>
      <c r="D662" s="124" t="s">
        <v>755</v>
      </c>
      <c r="E662" s="161" t="s">
        <v>38</v>
      </c>
      <c r="F662" s="163"/>
      <c r="G662" s="129" t="s">
        <v>1027</v>
      </c>
      <c r="H662" s="96">
        <v>1000000</v>
      </c>
      <c r="I662" s="102">
        <v>1000000</v>
      </c>
      <c r="J662" s="103">
        <v>0</v>
      </c>
      <c r="K662" s="118" t="str">
        <f t="shared" si="28"/>
        <v>00008040310000000000</v>
      </c>
      <c r="L662" s="106" t="s">
        <v>757</v>
      </c>
    </row>
    <row r="663" spans="1:12" ht="33.75">
      <c r="A663" s="99" t="s">
        <v>758</v>
      </c>
      <c r="B663" s="100" t="s">
        <v>968</v>
      </c>
      <c r="C663" s="101" t="s">
        <v>1027</v>
      </c>
      <c r="D663" s="124" t="s">
        <v>755</v>
      </c>
      <c r="E663" s="161" t="s">
        <v>760</v>
      </c>
      <c r="F663" s="163"/>
      <c r="G663" s="129" t="s">
        <v>1027</v>
      </c>
      <c r="H663" s="96">
        <v>1000000</v>
      </c>
      <c r="I663" s="102">
        <v>1000000</v>
      </c>
      <c r="J663" s="103">
        <v>0</v>
      </c>
      <c r="K663" s="118" t="str">
        <f t="shared" si="28"/>
        <v>00008040310020310000</v>
      </c>
      <c r="L663" s="106" t="s">
        <v>759</v>
      </c>
    </row>
    <row r="664" spans="1:12" s="84" customFormat="1" ht="22.5">
      <c r="A664" s="79" t="s">
        <v>1129</v>
      </c>
      <c r="B664" s="78" t="s">
        <v>968</v>
      </c>
      <c r="C664" s="121" t="s">
        <v>1027</v>
      </c>
      <c r="D664" s="125" t="s">
        <v>755</v>
      </c>
      <c r="E664" s="155" t="s">
        <v>760</v>
      </c>
      <c r="F664" s="154"/>
      <c r="G664" s="122" t="s">
        <v>1130</v>
      </c>
      <c r="H664" s="80">
        <v>1000000</v>
      </c>
      <c r="I664" s="81">
        <v>1000000</v>
      </c>
      <c r="J664" s="82">
        <f>MAX(H664-I664,0)</f>
        <v>0</v>
      </c>
      <c r="K664" s="118" t="str">
        <f t="shared" si="28"/>
        <v>00008040310020310244</v>
      </c>
      <c r="L664" s="83" t="str">
        <f>C664&amp;D664&amp;E664&amp;F664&amp;G664</f>
        <v>00008040310020310244</v>
      </c>
    </row>
    <row r="665" spans="1:12" ht="33.75">
      <c r="A665" s="99" t="s">
        <v>761</v>
      </c>
      <c r="B665" s="100" t="s">
        <v>968</v>
      </c>
      <c r="C665" s="101" t="s">
        <v>1027</v>
      </c>
      <c r="D665" s="124" t="s">
        <v>755</v>
      </c>
      <c r="E665" s="161" t="s">
        <v>763</v>
      </c>
      <c r="F665" s="163"/>
      <c r="G665" s="129" t="s">
        <v>1027</v>
      </c>
      <c r="H665" s="96">
        <v>4896600</v>
      </c>
      <c r="I665" s="102">
        <v>2902755.6</v>
      </c>
      <c r="J665" s="103">
        <v>1993844.4</v>
      </c>
      <c r="K665" s="118" t="str">
        <f t="shared" si="28"/>
        <v>00008040340000000000</v>
      </c>
      <c r="L665" s="106" t="s">
        <v>762</v>
      </c>
    </row>
    <row r="666" spans="1:12" ht="22.5">
      <c r="A666" s="99" t="s">
        <v>764</v>
      </c>
      <c r="B666" s="100" t="s">
        <v>968</v>
      </c>
      <c r="C666" s="101" t="s">
        <v>1027</v>
      </c>
      <c r="D666" s="124" t="s">
        <v>755</v>
      </c>
      <c r="E666" s="161" t="s">
        <v>766</v>
      </c>
      <c r="F666" s="163"/>
      <c r="G666" s="129" t="s">
        <v>1027</v>
      </c>
      <c r="H666" s="96">
        <v>4896600</v>
      </c>
      <c r="I666" s="102">
        <v>2902755.6</v>
      </c>
      <c r="J666" s="103">
        <v>1993844.4</v>
      </c>
      <c r="K666" s="118" t="str">
        <f t="shared" si="28"/>
        <v>00008040340001440000</v>
      </c>
      <c r="L666" s="106" t="s">
        <v>765</v>
      </c>
    </row>
    <row r="667" spans="1:12" s="84" customFormat="1" ht="12.75">
      <c r="A667" s="79" t="s">
        <v>1240</v>
      </c>
      <c r="B667" s="78" t="s">
        <v>968</v>
      </c>
      <c r="C667" s="121" t="s">
        <v>1027</v>
      </c>
      <c r="D667" s="125" t="s">
        <v>755</v>
      </c>
      <c r="E667" s="155" t="s">
        <v>766</v>
      </c>
      <c r="F667" s="154"/>
      <c r="G667" s="122" t="s">
        <v>1241</v>
      </c>
      <c r="H667" s="80">
        <v>3370500</v>
      </c>
      <c r="I667" s="81">
        <v>2373339.43</v>
      </c>
      <c r="J667" s="82">
        <f aca="true" t="shared" si="29" ref="J667:J672">MAX(H667-I667,0)</f>
        <v>997160.57</v>
      </c>
      <c r="K667" s="118" t="str">
        <f aca="true" t="shared" si="30" ref="K667:K703">C667&amp;D667&amp;E667&amp;F667&amp;G667</f>
        <v>00008040340001440111</v>
      </c>
      <c r="L667" s="83" t="str">
        <f aca="true" t="shared" si="31" ref="L667:L672">C667&amp;D667&amp;E667&amp;F667&amp;G667</f>
        <v>00008040340001440111</v>
      </c>
    </row>
    <row r="668" spans="1:12" s="84" customFormat="1" ht="22.5">
      <c r="A668" s="79" t="s">
        <v>97</v>
      </c>
      <c r="B668" s="78" t="s">
        <v>968</v>
      </c>
      <c r="C668" s="121" t="s">
        <v>1027</v>
      </c>
      <c r="D668" s="125" t="s">
        <v>755</v>
      </c>
      <c r="E668" s="155" t="s">
        <v>766</v>
      </c>
      <c r="F668" s="154"/>
      <c r="G668" s="122" t="s">
        <v>98</v>
      </c>
      <c r="H668" s="80">
        <v>4200</v>
      </c>
      <c r="I668" s="81">
        <v>2400</v>
      </c>
      <c r="J668" s="82">
        <f t="shared" si="29"/>
        <v>1800</v>
      </c>
      <c r="K668" s="118" t="str">
        <f t="shared" si="30"/>
        <v>00008040340001440112</v>
      </c>
      <c r="L668" s="83" t="str">
        <f t="shared" si="31"/>
        <v>00008040340001440112</v>
      </c>
    </row>
    <row r="669" spans="1:12" s="84" customFormat="1" ht="33.75">
      <c r="A669" s="79" t="s">
        <v>1242</v>
      </c>
      <c r="B669" s="78" t="s">
        <v>968</v>
      </c>
      <c r="C669" s="121" t="s">
        <v>1027</v>
      </c>
      <c r="D669" s="125" t="s">
        <v>755</v>
      </c>
      <c r="E669" s="155" t="s">
        <v>766</v>
      </c>
      <c r="F669" s="154"/>
      <c r="G669" s="122" t="s">
        <v>1243</v>
      </c>
      <c r="H669" s="80">
        <v>1293400</v>
      </c>
      <c r="I669" s="81">
        <v>434503.63</v>
      </c>
      <c r="J669" s="82">
        <f t="shared" si="29"/>
        <v>858896.37</v>
      </c>
      <c r="K669" s="118" t="str">
        <f t="shared" si="30"/>
        <v>00008040340001440119</v>
      </c>
      <c r="L669" s="83" t="str">
        <f t="shared" si="31"/>
        <v>00008040340001440119</v>
      </c>
    </row>
    <row r="670" spans="1:12" s="84" customFormat="1" ht="22.5">
      <c r="A670" s="79" t="s">
        <v>1129</v>
      </c>
      <c r="B670" s="78" t="s">
        <v>968</v>
      </c>
      <c r="C670" s="121" t="s">
        <v>1027</v>
      </c>
      <c r="D670" s="125" t="s">
        <v>755</v>
      </c>
      <c r="E670" s="155" t="s">
        <v>766</v>
      </c>
      <c r="F670" s="154"/>
      <c r="G670" s="122" t="s">
        <v>1130</v>
      </c>
      <c r="H670" s="80">
        <v>200500</v>
      </c>
      <c r="I670" s="81">
        <v>85390.87</v>
      </c>
      <c r="J670" s="82">
        <f t="shared" si="29"/>
        <v>115109.13</v>
      </c>
      <c r="K670" s="118" t="str">
        <f t="shared" si="30"/>
        <v>00008040340001440244</v>
      </c>
      <c r="L670" s="83" t="str">
        <f t="shared" si="31"/>
        <v>00008040340001440244</v>
      </c>
    </row>
    <row r="671" spans="1:12" s="84" customFormat="1" ht="22.5">
      <c r="A671" s="79" t="s">
        <v>1143</v>
      </c>
      <c r="B671" s="78" t="s">
        <v>968</v>
      </c>
      <c r="C671" s="121" t="s">
        <v>1027</v>
      </c>
      <c r="D671" s="125" t="s">
        <v>755</v>
      </c>
      <c r="E671" s="155" t="s">
        <v>766</v>
      </c>
      <c r="F671" s="154"/>
      <c r="G671" s="122" t="s">
        <v>1144</v>
      </c>
      <c r="H671" s="80">
        <v>3000</v>
      </c>
      <c r="I671" s="81">
        <v>0</v>
      </c>
      <c r="J671" s="82">
        <f t="shared" si="29"/>
        <v>3000</v>
      </c>
      <c r="K671" s="118" t="str">
        <f t="shared" si="30"/>
        <v>00008040340001440851</v>
      </c>
      <c r="L671" s="83" t="str">
        <f t="shared" si="31"/>
        <v>00008040340001440851</v>
      </c>
    </row>
    <row r="672" spans="1:12" s="84" customFormat="1" ht="12.75">
      <c r="A672" s="79" t="s">
        <v>1145</v>
      </c>
      <c r="B672" s="78" t="s">
        <v>968</v>
      </c>
      <c r="C672" s="121" t="s">
        <v>1027</v>
      </c>
      <c r="D672" s="125" t="s">
        <v>755</v>
      </c>
      <c r="E672" s="155" t="s">
        <v>766</v>
      </c>
      <c r="F672" s="154"/>
      <c r="G672" s="122" t="s">
        <v>1146</v>
      </c>
      <c r="H672" s="80">
        <v>25000</v>
      </c>
      <c r="I672" s="81">
        <v>7121.67</v>
      </c>
      <c r="J672" s="82">
        <f t="shared" si="29"/>
        <v>17878.33</v>
      </c>
      <c r="K672" s="118" t="str">
        <f t="shared" si="30"/>
        <v>00008040340001440853</v>
      </c>
      <c r="L672" s="83" t="str">
        <f t="shared" si="31"/>
        <v>00008040340001440853</v>
      </c>
    </row>
    <row r="673" spans="1:12" ht="33.75">
      <c r="A673" s="99" t="s">
        <v>1101</v>
      </c>
      <c r="B673" s="100" t="s">
        <v>968</v>
      </c>
      <c r="C673" s="101" t="s">
        <v>1027</v>
      </c>
      <c r="D673" s="124" t="s">
        <v>755</v>
      </c>
      <c r="E673" s="161" t="s">
        <v>1103</v>
      </c>
      <c r="F673" s="163"/>
      <c r="G673" s="129" t="s">
        <v>1027</v>
      </c>
      <c r="H673" s="96">
        <v>2395500</v>
      </c>
      <c r="I673" s="102">
        <v>1379394.99</v>
      </c>
      <c r="J673" s="103">
        <v>1016105.01</v>
      </c>
      <c r="K673" s="118" t="str">
        <f t="shared" si="30"/>
        <v>00008049500000000000</v>
      </c>
      <c r="L673" s="106" t="s">
        <v>767</v>
      </c>
    </row>
    <row r="674" spans="1:12" ht="22.5">
      <c r="A674" s="99" t="s">
        <v>1140</v>
      </c>
      <c r="B674" s="100" t="s">
        <v>968</v>
      </c>
      <c r="C674" s="101" t="s">
        <v>1027</v>
      </c>
      <c r="D674" s="124" t="s">
        <v>755</v>
      </c>
      <c r="E674" s="161" t="s">
        <v>1142</v>
      </c>
      <c r="F674" s="163"/>
      <c r="G674" s="129" t="s">
        <v>1027</v>
      </c>
      <c r="H674" s="96">
        <v>2395500</v>
      </c>
      <c r="I674" s="102">
        <v>1379394.99</v>
      </c>
      <c r="J674" s="103">
        <v>1016105.01</v>
      </c>
      <c r="K674" s="118" t="str">
        <f t="shared" si="30"/>
        <v>00008049500001000000</v>
      </c>
      <c r="L674" s="106" t="s">
        <v>768</v>
      </c>
    </row>
    <row r="675" spans="1:12" s="84" customFormat="1" ht="22.5">
      <c r="A675" s="79" t="s">
        <v>1107</v>
      </c>
      <c r="B675" s="78" t="s">
        <v>968</v>
      </c>
      <c r="C675" s="121" t="s">
        <v>1027</v>
      </c>
      <c r="D675" s="125" t="s">
        <v>755</v>
      </c>
      <c r="E675" s="155" t="s">
        <v>1142</v>
      </c>
      <c r="F675" s="154"/>
      <c r="G675" s="122" t="s">
        <v>1108</v>
      </c>
      <c r="H675" s="80">
        <v>1637600</v>
      </c>
      <c r="I675" s="81">
        <v>1058189.51</v>
      </c>
      <c r="J675" s="82">
        <f aca="true" t="shared" si="32" ref="J675:J680">MAX(H675-I675,0)</f>
        <v>579410.49</v>
      </c>
      <c r="K675" s="118" t="str">
        <f t="shared" si="30"/>
        <v>00008049500001000121</v>
      </c>
      <c r="L675" s="83" t="str">
        <f aca="true" t="shared" si="33" ref="L675:L680">C675&amp;D675&amp;E675&amp;F675&amp;G675</f>
        <v>00008049500001000121</v>
      </c>
    </row>
    <row r="676" spans="1:12" s="84" customFormat="1" ht="33.75">
      <c r="A676" s="79" t="s">
        <v>1109</v>
      </c>
      <c r="B676" s="78" t="s">
        <v>968</v>
      </c>
      <c r="C676" s="121" t="s">
        <v>1027</v>
      </c>
      <c r="D676" s="125" t="s">
        <v>755</v>
      </c>
      <c r="E676" s="155" t="s">
        <v>1142</v>
      </c>
      <c r="F676" s="154"/>
      <c r="G676" s="122" t="s">
        <v>1110</v>
      </c>
      <c r="H676" s="80">
        <v>96700</v>
      </c>
      <c r="I676" s="81">
        <v>40100</v>
      </c>
      <c r="J676" s="82">
        <f t="shared" si="32"/>
        <v>56600</v>
      </c>
      <c r="K676" s="118" t="str">
        <f t="shared" si="30"/>
        <v>00008049500001000122</v>
      </c>
      <c r="L676" s="83" t="str">
        <f t="shared" si="33"/>
        <v>00008049500001000122</v>
      </c>
    </row>
    <row r="677" spans="1:12" s="84" customFormat="1" ht="33.75">
      <c r="A677" s="79" t="s">
        <v>1111</v>
      </c>
      <c r="B677" s="78" t="s">
        <v>968</v>
      </c>
      <c r="C677" s="121" t="s">
        <v>1027</v>
      </c>
      <c r="D677" s="125" t="s">
        <v>755</v>
      </c>
      <c r="E677" s="155" t="s">
        <v>1142</v>
      </c>
      <c r="F677" s="154"/>
      <c r="G677" s="122" t="s">
        <v>1112</v>
      </c>
      <c r="H677" s="80">
        <v>499000</v>
      </c>
      <c r="I677" s="81">
        <v>202962.6</v>
      </c>
      <c r="J677" s="82">
        <f t="shared" si="32"/>
        <v>296037.4</v>
      </c>
      <c r="K677" s="118" t="str">
        <f t="shared" si="30"/>
        <v>00008049500001000129</v>
      </c>
      <c r="L677" s="83" t="str">
        <f t="shared" si="33"/>
        <v>00008049500001000129</v>
      </c>
    </row>
    <row r="678" spans="1:12" s="84" customFormat="1" ht="22.5">
      <c r="A678" s="79" t="s">
        <v>1129</v>
      </c>
      <c r="B678" s="78" t="s">
        <v>968</v>
      </c>
      <c r="C678" s="121" t="s">
        <v>1027</v>
      </c>
      <c r="D678" s="125" t="s">
        <v>755</v>
      </c>
      <c r="E678" s="155" t="s">
        <v>1142</v>
      </c>
      <c r="F678" s="154"/>
      <c r="G678" s="122" t="s">
        <v>1130</v>
      </c>
      <c r="H678" s="80">
        <v>140200</v>
      </c>
      <c r="I678" s="81">
        <v>59085.13</v>
      </c>
      <c r="J678" s="82">
        <f t="shared" si="32"/>
        <v>81114.87</v>
      </c>
      <c r="K678" s="118" t="str">
        <f t="shared" si="30"/>
        <v>00008049500001000244</v>
      </c>
      <c r="L678" s="83" t="str">
        <f t="shared" si="33"/>
        <v>00008049500001000244</v>
      </c>
    </row>
    <row r="679" spans="1:12" s="84" customFormat="1" ht="22.5">
      <c r="A679" s="79" t="s">
        <v>1143</v>
      </c>
      <c r="B679" s="78" t="s">
        <v>968</v>
      </c>
      <c r="C679" s="121" t="s">
        <v>1027</v>
      </c>
      <c r="D679" s="125" t="s">
        <v>755</v>
      </c>
      <c r="E679" s="155" t="s">
        <v>1142</v>
      </c>
      <c r="F679" s="154"/>
      <c r="G679" s="122" t="s">
        <v>1144</v>
      </c>
      <c r="H679" s="80">
        <v>2000</v>
      </c>
      <c r="I679" s="81">
        <v>396</v>
      </c>
      <c r="J679" s="82">
        <f t="shared" si="32"/>
        <v>1604</v>
      </c>
      <c r="K679" s="118" t="str">
        <f t="shared" si="30"/>
        <v>00008049500001000851</v>
      </c>
      <c r="L679" s="83" t="str">
        <f t="shared" si="33"/>
        <v>00008049500001000851</v>
      </c>
    </row>
    <row r="680" spans="1:12" s="84" customFormat="1" ht="12.75">
      <c r="A680" s="79" t="s">
        <v>1145</v>
      </c>
      <c r="B680" s="78" t="s">
        <v>968</v>
      </c>
      <c r="C680" s="121" t="s">
        <v>1027</v>
      </c>
      <c r="D680" s="125" t="s">
        <v>755</v>
      </c>
      <c r="E680" s="155" t="s">
        <v>1142</v>
      </c>
      <c r="F680" s="154"/>
      <c r="G680" s="122" t="s">
        <v>1146</v>
      </c>
      <c r="H680" s="80">
        <v>20000</v>
      </c>
      <c r="I680" s="81">
        <v>18661.75</v>
      </c>
      <c r="J680" s="82">
        <f t="shared" si="32"/>
        <v>1338.25</v>
      </c>
      <c r="K680" s="118" t="str">
        <f t="shared" si="30"/>
        <v>00008049500001000853</v>
      </c>
      <c r="L680" s="83" t="str">
        <f t="shared" si="33"/>
        <v>00008049500001000853</v>
      </c>
    </row>
    <row r="681" spans="1:12" ht="12.75">
      <c r="A681" s="99" t="s">
        <v>769</v>
      </c>
      <c r="B681" s="100" t="s">
        <v>968</v>
      </c>
      <c r="C681" s="101" t="s">
        <v>1027</v>
      </c>
      <c r="D681" s="124" t="s">
        <v>771</v>
      </c>
      <c r="E681" s="161" t="s">
        <v>1096</v>
      </c>
      <c r="F681" s="163"/>
      <c r="G681" s="129" t="s">
        <v>1027</v>
      </c>
      <c r="H681" s="96">
        <v>362582070</v>
      </c>
      <c r="I681" s="102">
        <v>231904184.69</v>
      </c>
      <c r="J681" s="103">
        <v>130677885.31</v>
      </c>
      <c r="K681" s="118" t="str">
        <f t="shared" si="30"/>
        <v>00010000000000000000</v>
      </c>
      <c r="L681" s="106" t="s">
        <v>770</v>
      </c>
    </row>
    <row r="682" spans="1:12" ht="12.75">
      <c r="A682" s="99" t="s">
        <v>772</v>
      </c>
      <c r="B682" s="100" t="s">
        <v>968</v>
      </c>
      <c r="C682" s="101" t="s">
        <v>1027</v>
      </c>
      <c r="D682" s="124" t="s">
        <v>774</v>
      </c>
      <c r="E682" s="161" t="s">
        <v>1096</v>
      </c>
      <c r="F682" s="163"/>
      <c r="G682" s="129" t="s">
        <v>1027</v>
      </c>
      <c r="H682" s="96">
        <v>4669200</v>
      </c>
      <c r="I682" s="102">
        <v>3593184.31</v>
      </c>
      <c r="J682" s="103">
        <v>1076015.69</v>
      </c>
      <c r="K682" s="118" t="str">
        <f t="shared" si="30"/>
        <v>00010010000000000000</v>
      </c>
      <c r="L682" s="106" t="s">
        <v>773</v>
      </c>
    </row>
    <row r="683" spans="1:12" ht="22.5">
      <c r="A683" s="99" t="s">
        <v>1131</v>
      </c>
      <c r="B683" s="100" t="s">
        <v>968</v>
      </c>
      <c r="C683" s="101" t="s">
        <v>1027</v>
      </c>
      <c r="D683" s="124" t="s">
        <v>774</v>
      </c>
      <c r="E683" s="161" t="s">
        <v>1133</v>
      </c>
      <c r="F683" s="163"/>
      <c r="G683" s="129" t="s">
        <v>1027</v>
      </c>
      <c r="H683" s="96">
        <v>4669200</v>
      </c>
      <c r="I683" s="102">
        <v>3593184.31</v>
      </c>
      <c r="J683" s="103">
        <v>1076015.69</v>
      </c>
      <c r="K683" s="118" t="str">
        <f t="shared" si="30"/>
        <v>00010019300000000000</v>
      </c>
      <c r="L683" s="106" t="s">
        <v>775</v>
      </c>
    </row>
    <row r="684" spans="1:12" ht="12.75">
      <c r="A684" s="99" t="s">
        <v>1246</v>
      </c>
      <c r="B684" s="100" t="s">
        <v>968</v>
      </c>
      <c r="C684" s="101" t="s">
        <v>1027</v>
      </c>
      <c r="D684" s="124" t="s">
        <v>774</v>
      </c>
      <c r="E684" s="161" t="s">
        <v>1248</v>
      </c>
      <c r="F684" s="163"/>
      <c r="G684" s="129" t="s">
        <v>1027</v>
      </c>
      <c r="H684" s="96">
        <v>4669200</v>
      </c>
      <c r="I684" s="102">
        <v>3593184.31</v>
      </c>
      <c r="J684" s="103">
        <v>1076015.69</v>
      </c>
      <c r="K684" s="118" t="str">
        <f t="shared" si="30"/>
        <v>00010019390099990000</v>
      </c>
      <c r="L684" s="106" t="s">
        <v>776</v>
      </c>
    </row>
    <row r="685" spans="1:12" s="84" customFormat="1" ht="12.75">
      <c r="A685" s="79" t="s">
        <v>777</v>
      </c>
      <c r="B685" s="78" t="s">
        <v>968</v>
      </c>
      <c r="C685" s="121" t="s">
        <v>1027</v>
      </c>
      <c r="D685" s="125" t="s">
        <v>774</v>
      </c>
      <c r="E685" s="155" t="s">
        <v>1248</v>
      </c>
      <c r="F685" s="154"/>
      <c r="G685" s="122" t="s">
        <v>778</v>
      </c>
      <c r="H685" s="80">
        <v>4669200</v>
      </c>
      <c r="I685" s="81">
        <v>3593184.31</v>
      </c>
      <c r="J685" s="82">
        <f>MAX(H685-I685,0)</f>
        <v>1076015.69</v>
      </c>
      <c r="K685" s="118" t="str">
        <f t="shared" si="30"/>
        <v>00010019390099990312</v>
      </c>
      <c r="L685" s="83" t="str">
        <f>C685&amp;D685&amp;E685&amp;F685&amp;G685</f>
        <v>00010019390099990312</v>
      </c>
    </row>
    <row r="686" spans="1:12" ht="12.75">
      <c r="A686" s="99" t="s">
        <v>779</v>
      </c>
      <c r="B686" s="100" t="s">
        <v>968</v>
      </c>
      <c r="C686" s="101" t="s">
        <v>1027</v>
      </c>
      <c r="D686" s="124" t="s">
        <v>781</v>
      </c>
      <c r="E686" s="161" t="s">
        <v>1096</v>
      </c>
      <c r="F686" s="163"/>
      <c r="G686" s="129" t="s">
        <v>1027</v>
      </c>
      <c r="H686" s="96">
        <v>264818870</v>
      </c>
      <c r="I686" s="102">
        <v>169357818.28</v>
      </c>
      <c r="J686" s="103">
        <v>95461051.72</v>
      </c>
      <c r="K686" s="118" t="str">
        <f t="shared" si="30"/>
        <v>00010030000000000000</v>
      </c>
      <c r="L686" s="106" t="s">
        <v>780</v>
      </c>
    </row>
    <row r="687" spans="1:12" ht="33.75">
      <c r="A687" s="99" t="s">
        <v>706</v>
      </c>
      <c r="B687" s="100" t="s">
        <v>968</v>
      </c>
      <c r="C687" s="101" t="s">
        <v>1027</v>
      </c>
      <c r="D687" s="124" t="s">
        <v>781</v>
      </c>
      <c r="E687" s="161" t="s">
        <v>708</v>
      </c>
      <c r="F687" s="163"/>
      <c r="G687" s="129" t="s">
        <v>1027</v>
      </c>
      <c r="H687" s="96">
        <v>4647700</v>
      </c>
      <c r="I687" s="102">
        <v>2577320.97</v>
      </c>
      <c r="J687" s="103">
        <v>2070379.03</v>
      </c>
      <c r="K687" s="118" t="str">
        <f t="shared" si="30"/>
        <v>00010030200000000000</v>
      </c>
      <c r="L687" s="106" t="s">
        <v>782</v>
      </c>
    </row>
    <row r="688" spans="1:12" ht="78.75">
      <c r="A688" s="99" t="s">
        <v>720</v>
      </c>
      <c r="B688" s="100" t="s">
        <v>968</v>
      </c>
      <c r="C688" s="101" t="s">
        <v>1027</v>
      </c>
      <c r="D688" s="124" t="s">
        <v>781</v>
      </c>
      <c r="E688" s="161" t="s">
        <v>722</v>
      </c>
      <c r="F688" s="163"/>
      <c r="G688" s="129" t="s">
        <v>1027</v>
      </c>
      <c r="H688" s="96">
        <v>4647700</v>
      </c>
      <c r="I688" s="102">
        <v>2577320.97</v>
      </c>
      <c r="J688" s="103">
        <v>2070379.03</v>
      </c>
      <c r="K688" s="118" t="str">
        <f t="shared" si="30"/>
        <v>00010030260000000000</v>
      </c>
      <c r="L688" s="106" t="s">
        <v>783</v>
      </c>
    </row>
    <row r="689" spans="1:12" ht="56.25">
      <c r="A689" s="99" t="s">
        <v>784</v>
      </c>
      <c r="B689" s="100" t="s">
        <v>968</v>
      </c>
      <c r="C689" s="101" t="s">
        <v>1027</v>
      </c>
      <c r="D689" s="124" t="s">
        <v>781</v>
      </c>
      <c r="E689" s="161" t="s">
        <v>786</v>
      </c>
      <c r="F689" s="163"/>
      <c r="G689" s="129" t="s">
        <v>1027</v>
      </c>
      <c r="H689" s="96">
        <v>27200</v>
      </c>
      <c r="I689" s="102">
        <v>18324.29</v>
      </c>
      <c r="J689" s="103">
        <v>8875.71</v>
      </c>
      <c r="K689" s="118" t="str">
        <f t="shared" si="30"/>
        <v>00010030260070070000</v>
      </c>
      <c r="L689" s="106" t="s">
        <v>785</v>
      </c>
    </row>
    <row r="690" spans="1:12" s="84" customFormat="1" ht="22.5">
      <c r="A690" s="79" t="s">
        <v>100</v>
      </c>
      <c r="B690" s="78" t="s">
        <v>968</v>
      </c>
      <c r="C690" s="121" t="s">
        <v>1027</v>
      </c>
      <c r="D690" s="125" t="s">
        <v>781</v>
      </c>
      <c r="E690" s="155" t="s">
        <v>786</v>
      </c>
      <c r="F690" s="154"/>
      <c r="G690" s="122" t="s">
        <v>101</v>
      </c>
      <c r="H690" s="80">
        <v>27200</v>
      </c>
      <c r="I690" s="81">
        <v>18324.29</v>
      </c>
      <c r="J690" s="82">
        <f>MAX(H690-I690,0)</f>
        <v>8875.71</v>
      </c>
      <c r="K690" s="118" t="str">
        <f t="shared" si="30"/>
        <v>00010030260070070313</v>
      </c>
      <c r="L690" s="83" t="str">
        <f>C690&amp;D690&amp;E690&amp;F690&amp;G690</f>
        <v>00010030260070070313</v>
      </c>
    </row>
    <row r="691" spans="1:12" ht="56.25">
      <c r="A691" s="99" t="s">
        <v>787</v>
      </c>
      <c r="B691" s="100" t="s">
        <v>968</v>
      </c>
      <c r="C691" s="101" t="s">
        <v>1027</v>
      </c>
      <c r="D691" s="124" t="s">
        <v>781</v>
      </c>
      <c r="E691" s="161" t="s">
        <v>789</v>
      </c>
      <c r="F691" s="163"/>
      <c r="G691" s="129" t="s">
        <v>1027</v>
      </c>
      <c r="H691" s="96">
        <v>4620500</v>
      </c>
      <c r="I691" s="102">
        <v>2558996.68</v>
      </c>
      <c r="J691" s="103">
        <v>2061503.32</v>
      </c>
      <c r="K691" s="118" t="str">
        <f t="shared" si="30"/>
        <v>00010030260070310000</v>
      </c>
      <c r="L691" s="106" t="s">
        <v>788</v>
      </c>
    </row>
    <row r="692" spans="1:12" s="84" customFormat="1" ht="22.5">
      <c r="A692" s="79" t="s">
        <v>1129</v>
      </c>
      <c r="B692" s="78" t="s">
        <v>968</v>
      </c>
      <c r="C692" s="121" t="s">
        <v>1027</v>
      </c>
      <c r="D692" s="125" t="s">
        <v>781</v>
      </c>
      <c r="E692" s="155" t="s">
        <v>789</v>
      </c>
      <c r="F692" s="154"/>
      <c r="G692" s="122" t="s">
        <v>1130</v>
      </c>
      <c r="H692" s="80">
        <v>36000</v>
      </c>
      <c r="I692" s="81">
        <v>16703.51</v>
      </c>
      <c r="J692" s="82">
        <f>MAX(H692-I692,0)</f>
        <v>19296.49</v>
      </c>
      <c r="K692" s="118" t="str">
        <f t="shared" si="30"/>
        <v>00010030260070310244</v>
      </c>
      <c r="L692" s="83" t="str">
        <f>C692&amp;D692&amp;E692&amp;F692&amp;G692</f>
        <v>00010030260070310244</v>
      </c>
    </row>
    <row r="693" spans="1:12" s="84" customFormat="1" ht="22.5">
      <c r="A693" s="79" t="s">
        <v>100</v>
      </c>
      <c r="B693" s="78" t="s">
        <v>968</v>
      </c>
      <c r="C693" s="121" t="s">
        <v>1027</v>
      </c>
      <c r="D693" s="125" t="s">
        <v>781</v>
      </c>
      <c r="E693" s="155" t="s">
        <v>789</v>
      </c>
      <c r="F693" s="154"/>
      <c r="G693" s="122" t="s">
        <v>101</v>
      </c>
      <c r="H693" s="80">
        <v>4584500</v>
      </c>
      <c r="I693" s="81">
        <v>2542293.17</v>
      </c>
      <c r="J693" s="82">
        <f>MAX(H693-I693,0)</f>
        <v>2042206.83</v>
      </c>
      <c r="K693" s="118" t="str">
        <f t="shared" si="30"/>
        <v>00010030260070310313</v>
      </c>
      <c r="L693" s="83" t="str">
        <f>C693&amp;D693&amp;E693&amp;F693&amp;G693</f>
        <v>00010030260070310313</v>
      </c>
    </row>
    <row r="694" spans="1:12" ht="22.5">
      <c r="A694" s="99" t="s">
        <v>790</v>
      </c>
      <c r="B694" s="100" t="s">
        <v>968</v>
      </c>
      <c r="C694" s="101" t="s">
        <v>1027</v>
      </c>
      <c r="D694" s="124" t="s">
        <v>781</v>
      </c>
      <c r="E694" s="161" t="s">
        <v>792</v>
      </c>
      <c r="F694" s="163"/>
      <c r="G694" s="129" t="s">
        <v>1027</v>
      </c>
      <c r="H694" s="96">
        <v>9072870</v>
      </c>
      <c r="I694" s="102">
        <v>4968476</v>
      </c>
      <c r="J694" s="103">
        <v>4104394</v>
      </c>
      <c r="K694" s="118" t="str">
        <f t="shared" si="30"/>
        <v>00010032700000000000</v>
      </c>
      <c r="L694" s="106" t="s">
        <v>791</v>
      </c>
    </row>
    <row r="695" spans="1:12" ht="33.75">
      <c r="A695" s="99" t="s">
        <v>793</v>
      </c>
      <c r="B695" s="100" t="s">
        <v>968</v>
      </c>
      <c r="C695" s="101" t="s">
        <v>1027</v>
      </c>
      <c r="D695" s="124" t="s">
        <v>781</v>
      </c>
      <c r="E695" s="161" t="s">
        <v>795</v>
      </c>
      <c r="F695" s="163"/>
      <c r="G695" s="129" t="s">
        <v>1027</v>
      </c>
      <c r="H695" s="96">
        <v>1668410</v>
      </c>
      <c r="I695" s="102">
        <v>913653.02</v>
      </c>
      <c r="J695" s="103">
        <v>754756.98</v>
      </c>
      <c r="K695" s="118" t="str">
        <f t="shared" si="30"/>
        <v>000100327000L0201000</v>
      </c>
      <c r="L695" s="106" t="s">
        <v>794</v>
      </c>
    </row>
    <row r="696" spans="1:12" s="84" customFormat="1" ht="12.75">
      <c r="A696" s="79" t="s">
        <v>796</v>
      </c>
      <c r="B696" s="78" t="s">
        <v>968</v>
      </c>
      <c r="C696" s="121" t="s">
        <v>1027</v>
      </c>
      <c r="D696" s="125" t="s">
        <v>781</v>
      </c>
      <c r="E696" s="155" t="s">
        <v>795</v>
      </c>
      <c r="F696" s="154"/>
      <c r="G696" s="122" t="s">
        <v>797</v>
      </c>
      <c r="H696" s="80">
        <v>1668410</v>
      </c>
      <c r="I696" s="81">
        <v>913653.02</v>
      </c>
      <c r="J696" s="82">
        <f>MAX(H696-I696,0)</f>
        <v>754756.98</v>
      </c>
      <c r="K696" s="118" t="str">
        <f t="shared" si="30"/>
        <v>000100327000L0201322</v>
      </c>
      <c r="L696" s="83" t="str">
        <f>C696&amp;D696&amp;E696&amp;F696&amp;G696</f>
        <v>000100327000L0201322</v>
      </c>
    </row>
    <row r="697" spans="1:12" ht="33.75">
      <c r="A697" s="99" t="s">
        <v>798</v>
      </c>
      <c r="B697" s="100" t="s">
        <v>968</v>
      </c>
      <c r="C697" s="101" t="s">
        <v>1027</v>
      </c>
      <c r="D697" s="124" t="s">
        <v>781</v>
      </c>
      <c r="E697" s="161" t="s">
        <v>800</v>
      </c>
      <c r="F697" s="163"/>
      <c r="G697" s="129" t="s">
        <v>1027</v>
      </c>
      <c r="H697" s="96">
        <v>7404460</v>
      </c>
      <c r="I697" s="102">
        <v>4054822.98</v>
      </c>
      <c r="J697" s="103">
        <v>3349637.02</v>
      </c>
      <c r="K697" s="118" t="str">
        <f t="shared" si="30"/>
        <v>000100327000R0201000</v>
      </c>
      <c r="L697" s="106" t="s">
        <v>799</v>
      </c>
    </row>
    <row r="698" spans="1:12" s="84" customFormat="1" ht="12.75">
      <c r="A698" s="79" t="s">
        <v>796</v>
      </c>
      <c r="B698" s="78" t="s">
        <v>968</v>
      </c>
      <c r="C698" s="121" t="s">
        <v>1027</v>
      </c>
      <c r="D698" s="125" t="s">
        <v>781</v>
      </c>
      <c r="E698" s="155" t="s">
        <v>800</v>
      </c>
      <c r="F698" s="154"/>
      <c r="G698" s="122" t="s">
        <v>797</v>
      </c>
      <c r="H698" s="80">
        <v>7404460</v>
      </c>
      <c r="I698" s="81">
        <v>4054822.98</v>
      </c>
      <c r="J698" s="82">
        <f>MAX(H698-I698,0)</f>
        <v>3349637.02</v>
      </c>
      <c r="K698" s="118" t="str">
        <f t="shared" si="30"/>
        <v>000100327000R0201322</v>
      </c>
      <c r="L698" s="83" t="str">
        <f>C698&amp;D698&amp;E698&amp;F698&amp;G698</f>
        <v>000100327000R0201322</v>
      </c>
    </row>
    <row r="699" spans="1:12" ht="22.5">
      <c r="A699" s="99" t="s">
        <v>1131</v>
      </c>
      <c r="B699" s="100" t="s">
        <v>968</v>
      </c>
      <c r="C699" s="101" t="s">
        <v>1027</v>
      </c>
      <c r="D699" s="124" t="s">
        <v>781</v>
      </c>
      <c r="E699" s="161" t="s">
        <v>1133</v>
      </c>
      <c r="F699" s="163"/>
      <c r="G699" s="129" t="s">
        <v>1027</v>
      </c>
      <c r="H699" s="96">
        <v>251098300</v>
      </c>
      <c r="I699" s="102">
        <v>161812021.31</v>
      </c>
      <c r="J699" s="103">
        <v>89286278.69</v>
      </c>
      <c r="K699" s="118" t="str">
        <f t="shared" si="30"/>
        <v>00010039300000000000</v>
      </c>
      <c r="L699" s="106" t="s">
        <v>801</v>
      </c>
    </row>
    <row r="700" spans="1:12" ht="22.5">
      <c r="A700" s="99" t="s">
        <v>802</v>
      </c>
      <c r="B700" s="100" t="s">
        <v>968</v>
      </c>
      <c r="C700" s="101" t="s">
        <v>1027</v>
      </c>
      <c r="D700" s="124" t="s">
        <v>781</v>
      </c>
      <c r="E700" s="161" t="s">
        <v>804</v>
      </c>
      <c r="F700" s="163"/>
      <c r="G700" s="129" t="s">
        <v>1027</v>
      </c>
      <c r="H700" s="96">
        <v>60091300</v>
      </c>
      <c r="I700" s="102">
        <v>24741307.69</v>
      </c>
      <c r="J700" s="103">
        <v>35349992.31</v>
      </c>
      <c r="K700" s="118" t="str">
        <f t="shared" si="30"/>
        <v>00010039300052500000</v>
      </c>
      <c r="L700" s="106" t="s">
        <v>803</v>
      </c>
    </row>
    <row r="701" spans="1:12" s="84" customFormat="1" ht="22.5">
      <c r="A701" s="79" t="s">
        <v>1129</v>
      </c>
      <c r="B701" s="78" t="s">
        <v>968</v>
      </c>
      <c r="C701" s="121" t="s">
        <v>1027</v>
      </c>
      <c r="D701" s="125" t="s">
        <v>781</v>
      </c>
      <c r="E701" s="155" t="s">
        <v>804</v>
      </c>
      <c r="F701" s="154"/>
      <c r="G701" s="122" t="s">
        <v>1130</v>
      </c>
      <c r="H701" s="80">
        <v>367200</v>
      </c>
      <c r="I701" s="81">
        <v>216968.3</v>
      </c>
      <c r="J701" s="82">
        <f>MAX(H701-I701,0)</f>
        <v>150231.7</v>
      </c>
      <c r="K701" s="118" t="str">
        <f t="shared" si="30"/>
        <v>00010039300052500244</v>
      </c>
      <c r="L701" s="83" t="str">
        <f>C701&amp;D701&amp;E701&amp;F701&amp;G701</f>
        <v>00010039300052500244</v>
      </c>
    </row>
    <row r="702" spans="1:12" s="84" customFormat="1" ht="22.5">
      <c r="A702" s="79" t="s">
        <v>100</v>
      </c>
      <c r="B702" s="78" t="s">
        <v>968</v>
      </c>
      <c r="C702" s="121" t="s">
        <v>1027</v>
      </c>
      <c r="D702" s="125" t="s">
        <v>781</v>
      </c>
      <c r="E702" s="155" t="s">
        <v>804</v>
      </c>
      <c r="F702" s="154"/>
      <c r="G702" s="122" t="s">
        <v>101</v>
      </c>
      <c r="H702" s="80">
        <v>59724100</v>
      </c>
      <c r="I702" s="81">
        <v>24524339.39</v>
      </c>
      <c r="J702" s="82">
        <f>MAX(H702-I702,0)</f>
        <v>35199760.61</v>
      </c>
      <c r="K702" s="118" t="str">
        <f t="shared" si="30"/>
        <v>00010039300052500313</v>
      </c>
      <c r="L702" s="83" t="str">
        <f>C702&amp;D702&amp;E702&amp;F702&amp;G702</f>
        <v>00010039300052500313</v>
      </c>
    </row>
    <row r="703" spans="1:12" ht="56.25">
      <c r="A703" s="99" t="s">
        <v>805</v>
      </c>
      <c r="B703" s="100" t="s">
        <v>968</v>
      </c>
      <c r="C703" s="101" t="s">
        <v>1027</v>
      </c>
      <c r="D703" s="124" t="s">
        <v>781</v>
      </c>
      <c r="E703" s="161" t="s">
        <v>807</v>
      </c>
      <c r="F703" s="163"/>
      <c r="G703" s="129" t="s">
        <v>1027</v>
      </c>
      <c r="H703" s="96">
        <v>1105800</v>
      </c>
      <c r="I703" s="102">
        <v>678255.73</v>
      </c>
      <c r="J703" s="103">
        <v>427544.27</v>
      </c>
      <c r="K703" s="118" t="str">
        <f t="shared" si="30"/>
        <v>00010039300070070000</v>
      </c>
      <c r="L703" s="106" t="s">
        <v>806</v>
      </c>
    </row>
    <row r="704" spans="1:12" s="84" customFormat="1" ht="22.5">
      <c r="A704" s="79" t="s">
        <v>1129</v>
      </c>
      <c r="B704" s="78" t="s">
        <v>968</v>
      </c>
      <c r="C704" s="121" t="s">
        <v>1027</v>
      </c>
      <c r="D704" s="125" t="s">
        <v>781</v>
      </c>
      <c r="E704" s="155" t="s">
        <v>807</v>
      </c>
      <c r="F704" s="154"/>
      <c r="G704" s="122" t="s">
        <v>1130</v>
      </c>
      <c r="H704" s="80">
        <v>7500</v>
      </c>
      <c r="I704" s="81">
        <v>3953.89</v>
      </c>
      <c r="J704" s="82">
        <f>MAX(H704-I704,0)</f>
        <v>3546.11</v>
      </c>
      <c r="K704" s="118" t="str">
        <f aca="true" t="shared" si="34" ref="K704:K733">C704&amp;D704&amp;E704&amp;F704&amp;G704</f>
        <v>00010039300070070244</v>
      </c>
      <c r="L704" s="83" t="str">
        <f>C704&amp;D704&amp;E704&amp;F704&amp;G704</f>
        <v>00010039300070070244</v>
      </c>
    </row>
    <row r="705" spans="1:12" s="84" customFormat="1" ht="22.5">
      <c r="A705" s="79" t="s">
        <v>100</v>
      </c>
      <c r="B705" s="78" t="s">
        <v>968</v>
      </c>
      <c r="C705" s="121" t="s">
        <v>1027</v>
      </c>
      <c r="D705" s="125" t="s">
        <v>781</v>
      </c>
      <c r="E705" s="155" t="s">
        <v>807</v>
      </c>
      <c r="F705" s="154"/>
      <c r="G705" s="122" t="s">
        <v>101</v>
      </c>
      <c r="H705" s="80">
        <v>1098300</v>
      </c>
      <c r="I705" s="81">
        <v>674301.84</v>
      </c>
      <c r="J705" s="82">
        <f>MAX(H705-I705,0)</f>
        <v>423998.16</v>
      </c>
      <c r="K705" s="118" t="str">
        <f t="shared" si="34"/>
        <v>00010039300070070313</v>
      </c>
      <c r="L705" s="83" t="str">
        <f>C705&amp;D705&amp;E705&amp;F705&amp;G705</f>
        <v>00010039300070070313</v>
      </c>
    </row>
    <row r="706" spans="1:12" ht="45">
      <c r="A706" s="99" t="s">
        <v>808</v>
      </c>
      <c r="B706" s="100" t="s">
        <v>968</v>
      </c>
      <c r="C706" s="101" t="s">
        <v>1027</v>
      </c>
      <c r="D706" s="124" t="s">
        <v>781</v>
      </c>
      <c r="E706" s="161" t="s">
        <v>810</v>
      </c>
      <c r="F706" s="163"/>
      <c r="G706" s="129" t="s">
        <v>1027</v>
      </c>
      <c r="H706" s="96">
        <v>856200</v>
      </c>
      <c r="I706" s="102">
        <v>424588.64</v>
      </c>
      <c r="J706" s="103">
        <v>431611.36</v>
      </c>
      <c r="K706" s="118" t="str">
        <f t="shared" si="34"/>
        <v>00010039300070160000</v>
      </c>
      <c r="L706" s="106" t="s">
        <v>809</v>
      </c>
    </row>
    <row r="707" spans="1:12" s="84" customFormat="1" ht="22.5">
      <c r="A707" s="79" t="s">
        <v>100</v>
      </c>
      <c r="B707" s="78" t="s">
        <v>968</v>
      </c>
      <c r="C707" s="121" t="s">
        <v>1027</v>
      </c>
      <c r="D707" s="125" t="s">
        <v>781</v>
      </c>
      <c r="E707" s="155" t="s">
        <v>810</v>
      </c>
      <c r="F707" s="154"/>
      <c r="G707" s="122" t="s">
        <v>101</v>
      </c>
      <c r="H707" s="80">
        <v>766200</v>
      </c>
      <c r="I707" s="81">
        <v>396777.39</v>
      </c>
      <c r="J707" s="82">
        <f>MAX(H707-I707,0)</f>
        <v>369422.61</v>
      </c>
      <c r="K707" s="118" t="str">
        <f t="shared" si="34"/>
        <v>00010039300070160313</v>
      </c>
      <c r="L707" s="83" t="str">
        <f>C707&amp;D707&amp;E707&amp;F707&amp;G707</f>
        <v>00010039300070160313</v>
      </c>
    </row>
    <row r="708" spans="1:12" s="84" customFormat="1" ht="22.5">
      <c r="A708" s="79" t="s">
        <v>811</v>
      </c>
      <c r="B708" s="78" t="s">
        <v>968</v>
      </c>
      <c r="C708" s="121" t="s">
        <v>1027</v>
      </c>
      <c r="D708" s="125" t="s">
        <v>781</v>
      </c>
      <c r="E708" s="155" t="s">
        <v>810</v>
      </c>
      <c r="F708" s="154"/>
      <c r="G708" s="122" t="s">
        <v>812</v>
      </c>
      <c r="H708" s="80">
        <v>90000</v>
      </c>
      <c r="I708" s="81">
        <v>27811.25</v>
      </c>
      <c r="J708" s="82">
        <f>MAX(H708-I708,0)</f>
        <v>62188.75</v>
      </c>
      <c r="K708" s="118" t="str">
        <f t="shared" si="34"/>
        <v>00010039300070160323</v>
      </c>
      <c r="L708" s="83" t="str">
        <f>C708&amp;D708&amp;E708&amp;F708&amp;G708</f>
        <v>00010039300070160323</v>
      </c>
    </row>
    <row r="709" spans="1:12" ht="67.5">
      <c r="A709" s="99" t="s">
        <v>813</v>
      </c>
      <c r="B709" s="100" t="s">
        <v>968</v>
      </c>
      <c r="C709" s="101" t="s">
        <v>1027</v>
      </c>
      <c r="D709" s="124" t="s">
        <v>781</v>
      </c>
      <c r="E709" s="161" t="s">
        <v>815</v>
      </c>
      <c r="F709" s="163"/>
      <c r="G709" s="129" t="s">
        <v>1027</v>
      </c>
      <c r="H709" s="96">
        <v>12944500</v>
      </c>
      <c r="I709" s="102">
        <v>8348272.98</v>
      </c>
      <c r="J709" s="103">
        <v>4596227.02</v>
      </c>
      <c r="K709" s="118" t="str">
        <f t="shared" si="34"/>
        <v>00010039300070210000</v>
      </c>
      <c r="L709" s="106" t="s">
        <v>814</v>
      </c>
    </row>
    <row r="710" spans="1:12" s="84" customFormat="1" ht="22.5">
      <c r="A710" s="79" t="s">
        <v>1129</v>
      </c>
      <c r="B710" s="78" t="s">
        <v>968</v>
      </c>
      <c r="C710" s="121" t="s">
        <v>1027</v>
      </c>
      <c r="D710" s="125" t="s">
        <v>781</v>
      </c>
      <c r="E710" s="155" t="s">
        <v>815</v>
      </c>
      <c r="F710" s="154"/>
      <c r="G710" s="122" t="s">
        <v>1130</v>
      </c>
      <c r="H710" s="80">
        <v>4000</v>
      </c>
      <c r="I710" s="81">
        <v>1828.56</v>
      </c>
      <c r="J710" s="82">
        <f>MAX(H710-I710,0)</f>
        <v>2171.44</v>
      </c>
      <c r="K710" s="118" t="str">
        <f t="shared" si="34"/>
        <v>00010039300070210244</v>
      </c>
      <c r="L710" s="83" t="str">
        <f>C710&amp;D710&amp;E710&amp;F710&amp;G710</f>
        <v>00010039300070210244</v>
      </c>
    </row>
    <row r="711" spans="1:12" s="84" customFormat="1" ht="22.5">
      <c r="A711" s="79" t="s">
        <v>100</v>
      </c>
      <c r="B711" s="78" t="s">
        <v>968</v>
      </c>
      <c r="C711" s="121" t="s">
        <v>1027</v>
      </c>
      <c r="D711" s="125" t="s">
        <v>781</v>
      </c>
      <c r="E711" s="155" t="s">
        <v>815</v>
      </c>
      <c r="F711" s="154"/>
      <c r="G711" s="122" t="s">
        <v>101</v>
      </c>
      <c r="H711" s="80">
        <v>12940500</v>
      </c>
      <c r="I711" s="81">
        <v>8346444.42</v>
      </c>
      <c r="J711" s="82">
        <f>MAX(H711-I711,0)</f>
        <v>4594055.58</v>
      </c>
      <c r="K711" s="118" t="str">
        <f t="shared" si="34"/>
        <v>00010039300070210313</v>
      </c>
      <c r="L711" s="83" t="str">
        <f>C711&amp;D711&amp;E711&amp;F711&amp;G711</f>
        <v>00010039300070210313</v>
      </c>
    </row>
    <row r="712" spans="1:12" ht="22.5">
      <c r="A712" s="99" t="s">
        <v>816</v>
      </c>
      <c r="B712" s="100" t="s">
        <v>968</v>
      </c>
      <c r="C712" s="101" t="s">
        <v>1027</v>
      </c>
      <c r="D712" s="124" t="s">
        <v>781</v>
      </c>
      <c r="E712" s="161" t="s">
        <v>818</v>
      </c>
      <c r="F712" s="163"/>
      <c r="G712" s="129" t="s">
        <v>1027</v>
      </c>
      <c r="H712" s="96">
        <v>67496700</v>
      </c>
      <c r="I712" s="102">
        <v>49447341.89</v>
      </c>
      <c r="J712" s="103">
        <v>18049358.11</v>
      </c>
      <c r="K712" s="118" t="str">
        <f t="shared" si="34"/>
        <v>00010039300070240000</v>
      </c>
      <c r="L712" s="106" t="s">
        <v>817</v>
      </c>
    </row>
    <row r="713" spans="1:12" s="84" customFormat="1" ht="22.5">
      <c r="A713" s="79" t="s">
        <v>1129</v>
      </c>
      <c r="B713" s="78" t="s">
        <v>968</v>
      </c>
      <c r="C713" s="121" t="s">
        <v>1027</v>
      </c>
      <c r="D713" s="125" t="s">
        <v>781</v>
      </c>
      <c r="E713" s="155" t="s">
        <v>818</v>
      </c>
      <c r="F713" s="154"/>
      <c r="G713" s="122" t="s">
        <v>1130</v>
      </c>
      <c r="H713" s="80">
        <v>210000</v>
      </c>
      <c r="I713" s="81">
        <v>141495.64</v>
      </c>
      <c r="J713" s="82">
        <f>MAX(H713-I713,0)</f>
        <v>68504.36</v>
      </c>
      <c r="K713" s="118" t="str">
        <f t="shared" si="34"/>
        <v>00010039300070240244</v>
      </c>
      <c r="L713" s="83" t="str">
        <f>C713&amp;D713&amp;E713&amp;F713&amp;G713</f>
        <v>00010039300070240244</v>
      </c>
    </row>
    <row r="714" spans="1:12" s="84" customFormat="1" ht="22.5">
      <c r="A714" s="79" t="s">
        <v>100</v>
      </c>
      <c r="B714" s="78" t="s">
        <v>968</v>
      </c>
      <c r="C714" s="121" t="s">
        <v>1027</v>
      </c>
      <c r="D714" s="125" t="s">
        <v>781</v>
      </c>
      <c r="E714" s="155" t="s">
        <v>818</v>
      </c>
      <c r="F714" s="154"/>
      <c r="G714" s="122" t="s">
        <v>101</v>
      </c>
      <c r="H714" s="80">
        <v>67286700</v>
      </c>
      <c r="I714" s="81">
        <v>49305846.25</v>
      </c>
      <c r="J714" s="82">
        <f>MAX(H714-I714,0)</f>
        <v>17980853.75</v>
      </c>
      <c r="K714" s="118" t="str">
        <f t="shared" si="34"/>
        <v>00010039300070240313</v>
      </c>
      <c r="L714" s="83" t="str">
        <f>C714&amp;D714&amp;E714&amp;F714&amp;G714</f>
        <v>00010039300070240313</v>
      </c>
    </row>
    <row r="715" spans="1:12" ht="33.75">
      <c r="A715" s="99" t="s">
        <v>819</v>
      </c>
      <c r="B715" s="100" t="s">
        <v>968</v>
      </c>
      <c r="C715" s="101" t="s">
        <v>1027</v>
      </c>
      <c r="D715" s="124" t="s">
        <v>781</v>
      </c>
      <c r="E715" s="161" t="s">
        <v>821</v>
      </c>
      <c r="F715" s="163"/>
      <c r="G715" s="129" t="s">
        <v>1027</v>
      </c>
      <c r="H715" s="96">
        <v>1071700</v>
      </c>
      <c r="I715" s="102">
        <v>308653.58</v>
      </c>
      <c r="J715" s="103">
        <v>763046.42</v>
      </c>
      <c r="K715" s="118" t="str">
        <f t="shared" si="34"/>
        <v>00010039300070270000</v>
      </c>
      <c r="L715" s="106" t="s">
        <v>820</v>
      </c>
    </row>
    <row r="716" spans="1:12" s="84" customFormat="1" ht="22.5">
      <c r="A716" s="79" t="s">
        <v>100</v>
      </c>
      <c r="B716" s="78" t="s">
        <v>968</v>
      </c>
      <c r="C716" s="121" t="s">
        <v>1027</v>
      </c>
      <c r="D716" s="125" t="s">
        <v>781</v>
      </c>
      <c r="E716" s="155" t="s">
        <v>821</v>
      </c>
      <c r="F716" s="154"/>
      <c r="G716" s="122" t="s">
        <v>101</v>
      </c>
      <c r="H716" s="80">
        <v>1071700</v>
      </c>
      <c r="I716" s="81">
        <v>308653.58</v>
      </c>
      <c r="J716" s="82">
        <f>MAX(H716-I716,0)</f>
        <v>763046.42</v>
      </c>
      <c r="K716" s="118" t="str">
        <f t="shared" si="34"/>
        <v>00010039300070270313</v>
      </c>
      <c r="L716" s="83" t="str">
        <f>C716&amp;D716&amp;E716&amp;F716&amp;G716</f>
        <v>00010039300070270313</v>
      </c>
    </row>
    <row r="717" spans="1:12" ht="22.5">
      <c r="A717" s="99" t="s">
        <v>822</v>
      </c>
      <c r="B717" s="100" t="s">
        <v>968</v>
      </c>
      <c r="C717" s="101" t="s">
        <v>1027</v>
      </c>
      <c r="D717" s="124" t="s">
        <v>781</v>
      </c>
      <c r="E717" s="161" t="s">
        <v>824</v>
      </c>
      <c r="F717" s="163"/>
      <c r="G717" s="129" t="s">
        <v>1027</v>
      </c>
      <c r="H717" s="96">
        <v>100054500</v>
      </c>
      <c r="I717" s="102">
        <v>73699364.38</v>
      </c>
      <c r="J717" s="103">
        <v>26355135.62</v>
      </c>
      <c r="K717" s="118" t="str">
        <f t="shared" si="34"/>
        <v>00010039300070410000</v>
      </c>
      <c r="L717" s="106" t="s">
        <v>823</v>
      </c>
    </row>
    <row r="718" spans="1:12" s="84" customFormat="1" ht="22.5">
      <c r="A718" s="79" t="s">
        <v>1129</v>
      </c>
      <c r="B718" s="78" t="s">
        <v>968</v>
      </c>
      <c r="C718" s="121" t="s">
        <v>1027</v>
      </c>
      <c r="D718" s="125" t="s">
        <v>781</v>
      </c>
      <c r="E718" s="155" t="s">
        <v>824</v>
      </c>
      <c r="F718" s="154"/>
      <c r="G718" s="122" t="s">
        <v>1130</v>
      </c>
      <c r="H718" s="80">
        <v>590000</v>
      </c>
      <c r="I718" s="81">
        <v>402454.08</v>
      </c>
      <c r="J718" s="82">
        <f>MAX(H718-I718,0)</f>
        <v>187545.92</v>
      </c>
      <c r="K718" s="118" t="str">
        <f t="shared" si="34"/>
        <v>00010039300070410244</v>
      </c>
      <c r="L718" s="83" t="str">
        <f>C718&amp;D718&amp;E718&amp;F718&amp;G718</f>
        <v>00010039300070410244</v>
      </c>
    </row>
    <row r="719" spans="1:12" s="84" customFormat="1" ht="22.5">
      <c r="A719" s="79" t="s">
        <v>100</v>
      </c>
      <c r="B719" s="78" t="s">
        <v>968</v>
      </c>
      <c r="C719" s="121" t="s">
        <v>1027</v>
      </c>
      <c r="D719" s="125" t="s">
        <v>781</v>
      </c>
      <c r="E719" s="155" t="s">
        <v>824</v>
      </c>
      <c r="F719" s="154"/>
      <c r="G719" s="122" t="s">
        <v>101</v>
      </c>
      <c r="H719" s="80">
        <v>99464500</v>
      </c>
      <c r="I719" s="81">
        <v>73296910.3</v>
      </c>
      <c r="J719" s="82">
        <f>MAX(H719-I719,0)</f>
        <v>26167589.7</v>
      </c>
      <c r="K719" s="118" t="str">
        <f t="shared" si="34"/>
        <v>00010039300070410313</v>
      </c>
      <c r="L719" s="83" t="str">
        <f>C719&amp;D719&amp;E719&amp;F719&amp;G719</f>
        <v>00010039300070410313</v>
      </c>
    </row>
    <row r="720" spans="1:12" ht="22.5">
      <c r="A720" s="99" t="s">
        <v>825</v>
      </c>
      <c r="B720" s="100" t="s">
        <v>968</v>
      </c>
      <c r="C720" s="101" t="s">
        <v>1027</v>
      </c>
      <c r="D720" s="124" t="s">
        <v>781</v>
      </c>
      <c r="E720" s="161" t="s">
        <v>827</v>
      </c>
      <c r="F720" s="163"/>
      <c r="G720" s="129" t="s">
        <v>1027</v>
      </c>
      <c r="H720" s="96">
        <v>3484500</v>
      </c>
      <c r="I720" s="102">
        <v>1941654.34</v>
      </c>
      <c r="J720" s="103">
        <v>1542845.66</v>
      </c>
      <c r="K720" s="118" t="str">
        <f t="shared" si="34"/>
        <v>00010039300070420000</v>
      </c>
      <c r="L720" s="106" t="s">
        <v>826</v>
      </c>
    </row>
    <row r="721" spans="1:12" s="84" customFormat="1" ht="22.5">
      <c r="A721" s="79" t="s">
        <v>1129</v>
      </c>
      <c r="B721" s="78" t="s">
        <v>968</v>
      </c>
      <c r="C721" s="121" t="s">
        <v>1027</v>
      </c>
      <c r="D721" s="125" t="s">
        <v>781</v>
      </c>
      <c r="E721" s="155" t="s">
        <v>827</v>
      </c>
      <c r="F721" s="154"/>
      <c r="G721" s="122" t="s">
        <v>1130</v>
      </c>
      <c r="H721" s="80">
        <v>45000</v>
      </c>
      <c r="I721" s="81">
        <v>28033.63</v>
      </c>
      <c r="J721" s="82">
        <f>MAX(H721-I721,0)</f>
        <v>16966.37</v>
      </c>
      <c r="K721" s="118" t="str">
        <f t="shared" si="34"/>
        <v>00010039300070420244</v>
      </c>
      <c r="L721" s="83" t="str">
        <f>C721&amp;D721&amp;E721&amp;F721&amp;G721</f>
        <v>00010039300070420244</v>
      </c>
    </row>
    <row r="722" spans="1:12" s="84" customFormat="1" ht="22.5">
      <c r="A722" s="79" t="s">
        <v>100</v>
      </c>
      <c r="B722" s="78" t="s">
        <v>968</v>
      </c>
      <c r="C722" s="121" t="s">
        <v>1027</v>
      </c>
      <c r="D722" s="125" t="s">
        <v>781</v>
      </c>
      <c r="E722" s="155" t="s">
        <v>827</v>
      </c>
      <c r="F722" s="154"/>
      <c r="G722" s="122" t="s">
        <v>101</v>
      </c>
      <c r="H722" s="80">
        <v>3439500</v>
      </c>
      <c r="I722" s="81">
        <v>1913620.71</v>
      </c>
      <c r="J722" s="82">
        <f>MAX(H722-I722,0)</f>
        <v>1525879.29</v>
      </c>
      <c r="K722" s="118" t="str">
        <f t="shared" si="34"/>
        <v>00010039300070420313</v>
      </c>
      <c r="L722" s="83" t="str">
        <f>C722&amp;D722&amp;E722&amp;F722&amp;G722</f>
        <v>00010039300070420313</v>
      </c>
    </row>
    <row r="723" spans="1:12" ht="33.75">
      <c r="A723" s="99" t="s">
        <v>828</v>
      </c>
      <c r="B723" s="100" t="s">
        <v>968</v>
      </c>
      <c r="C723" s="101" t="s">
        <v>1027</v>
      </c>
      <c r="D723" s="124" t="s">
        <v>781</v>
      </c>
      <c r="E723" s="161" t="s">
        <v>830</v>
      </c>
      <c r="F723" s="163"/>
      <c r="G723" s="129" t="s">
        <v>1027</v>
      </c>
      <c r="H723" s="96">
        <v>3860200</v>
      </c>
      <c r="I723" s="102">
        <v>2177582.08</v>
      </c>
      <c r="J723" s="103">
        <v>1682617.92</v>
      </c>
      <c r="K723" s="118" t="str">
        <f t="shared" si="34"/>
        <v>00010039300070430000</v>
      </c>
      <c r="L723" s="106" t="s">
        <v>829</v>
      </c>
    </row>
    <row r="724" spans="1:12" s="84" customFormat="1" ht="22.5">
      <c r="A724" s="79" t="s">
        <v>1129</v>
      </c>
      <c r="B724" s="78" t="s">
        <v>968</v>
      </c>
      <c r="C724" s="121" t="s">
        <v>1027</v>
      </c>
      <c r="D724" s="125" t="s">
        <v>781</v>
      </c>
      <c r="E724" s="155" t="s">
        <v>830</v>
      </c>
      <c r="F724" s="154"/>
      <c r="G724" s="122" t="s">
        <v>1130</v>
      </c>
      <c r="H724" s="80">
        <v>26000</v>
      </c>
      <c r="I724" s="81">
        <v>16656.6</v>
      </c>
      <c r="J724" s="82">
        <f>MAX(H724-I724,0)</f>
        <v>9343.4</v>
      </c>
      <c r="K724" s="118" t="str">
        <f t="shared" si="34"/>
        <v>00010039300070430244</v>
      </c>
      <c r="L724" s="83" t="str">
        <f>C724&amp;D724&amp;E724&amp;F724&amp;G724</f>
        <v>00010039300070430244</v>
      </c>
    </row>
    <row r="725" spans="1:12" s="84" customFormat="1" ht="22.5">
      <c r="A725" s="79" t="s">
        <v>100</v>
      </c>
      <c r="B725" s="78" t="s">
        <v>968</v>
      </c>
      <c r="C725" s="121" t="s">
        <v>1027</v>
      </c>
      <c r="D725" s="125" t="s">
        <v>781</v>
      </c>
      <c r="E725" s="155" t="s">
        <v>830</v>
      </c>
      <c r="F725" s="154"/>
      <c r="G725" s="122" t="s">
        <v>101</v>
      </c>
      <c r="H725" s="80">
        <v>3834200</v>
      </c>
      <c r="I725" s="81">
        <v>2160925.48</v>
      </c>
      <c r="J725" s="82">
        <f>MAX(H725-I725,0)</f>
        <v>1673274.52</v>
      </c>
      <c r="K725" s="118" t="str">
        <f t="shared" si="34"/>
        <v>00010039300070430313</v>
      </c>
      <c r="L725" s="83" t="str">
        <f>C725&amp;D725&amp;E725&amp;F725&amp;G725</f>
        <v>00010039300070430313</v>
      </c>
    </row>
    <row r="726" spans="1:12" ht="33.75">
      <c r="A726" s="99" t="s">
        <v>831</v>
      </c>
      <c r="B726" s="100" t="s">
        <v>968</v>
      </c>
      <c r="C726" s="101" t="s">
        <v>1027</v>
      </c>
      <c r="D726" s="124" t="s">
        <v>781</v>
      </c>
      <c r="E726" s="161" t="s">
        <v>833</v>
      </c>
      <c r="F726" s="163"/>
      <c r="G726" s="129" t="s">
        <v>1027</v>
      </c>
      <c r="H726" s="96">
        <v>6000</v>
      </c>
      <c r="I726" s="102">
        <v>0</v>
      </c>
      <c r="J726" s="103">
        <v>6000</v>
      </c>
      <c r="K726" s="118" t="str">
        <f t="shared" si="34"/>
        <v>00010039300070670000</v>
      </c>
      <c r="L726" s="106" t="s">
        <v>832</v>
      </c>
    </row>
    <row r="727" spans="1:12" s="84" customFormat="1" ht="22.5">
      <c r="A727" s="79" t="s">
        <v>1253</v>
      </c>
      <c r="B727" s="78" t="s">
        <v>968</v>
      </c>
      <c r="C727" s="121" t="s">
        <v>1027</v>
      </c>
      <c r="D727" s="125" t="s">
        <v>781</v>
      </c>
      <c r="E727" s="155" t="s">
        <v>833</v>
      </c>
      <c r="F727" s="154"/>
      <c r="G727" s="122" t="s">
        <v>1254</v>
      </c>
      <c r="H727" s="80">
        <v>6000</v>
      </c>
      <c r="I727" s="81">
        <v>0</v>
      </c>
      <c r="J727" s="82">
        <f>MAX(H727-I727,0)</f>
        <v>6000</v>
      </c>
      <c r="K727" s="118" t="str">
        <f t="shared" si="34"/>
        <v>00010039300070670321</v>
      </c>
      <c r="L727" s="83" t="str">
        <f>C727&amp;D727&amp;E727&amp;F727&amp;G727</f>
        <v>00010039300070670321</v>
      </c>
    </row>
    <row r="728" spans="1:12" ht="33.75">
      <c r="A728" s="99" t="s">
        <v>834</v>
      </c>
      <c r="B728" s="100" t="s">
        <v>968</v>
      </c>
      <c r="C728" s="101" t="s">
        <v>1027</v>
      </c>
      <c r="D728" s="124" t="s">
        <v>781</v>
      </c>
      <c r="E728" s="161" t="s">
        <v>836</v>
      </c>
      <c r="F728" s="163"/>
      <c r="G728" s="129" t="s">
        <v>1027</v>
      </c>
      <c r="H728" s="96">
        <v>126900</v>
      </c>
      <c r="I728" s="102">
        <v>45000</v>
      </c>
      <c r="J728" s="103">
        <v>81900</v>
      </c>
      <c r="K728" s="118" t="str">
        <f t="shared" si="34"/>
        <v>00010039300070690000</v>
      </c>
      <c r="L728" s="106" t="s">
        <v>835</v>
      </c>
    </row>
    <row r="729" spans="1:12" s="84" customFormat="1" ht="22.5">
      <c r="A729" s="79" t="s">
        <v>100</v>
      </c>
      <c r="B729" s="78" t="s">
        <v>968</v>
      </c>
      <c r="C729" s="121" t="s">
        <v>1027</v>
      </c>
      <c r="D729" s="125" t="s">
        <v>781</v>
      </c>
      <c r="E729" s="155" t="s">
        <v>836</v>
      </c>
      <c r="F729" s="154"/>
      <c r="G729" s="122" t="s">
        <v>101</v>
      </c>
      <c r="H729" s="80">
        <v>126900</v>
      </c>
      <c r="I729" s="81">
        <v>45000</v>
      </c>
      <c r="J729" s="82">
        <f>MAX(H729-I729,0)</f>
        <v>81900</v>
      </c>
      <c r="K729" s="118" t="str">
        <f t="shared" si="34"/>
        <v>00010039300070690313</v>
      </c>
      <c r="L729" s="83" t="str">
        <f>C729&amp;D729&amp;E729&amp;F729&amp;G729</f>
        <v>00010039300070690313</v>
      </c>
    </row>
    <row r="730" spans="1:12" ht="12.75">
      <c r="A730" s="99" t="s">
        <v>837</v>
      </c>
      <c r="B730" s="100" t="s">
        <v>968</v>
      </c>
      <c r="C730" s="101" t="s">
        <v>1027</v>
      </c>
      <c r="D730" s="124" t="s">
        <v>839</v>
      </c>
      <c r="E730" s="161" t="s">
        <v>1096</v>
      </c>
      <c r="F730" s="163"/>
      <c r="G730" s="129" t="s">
        <v>1027</v>
      </c>
      <c r="H730" s="96">
        <v>83510100</v>
      </c>
      <c r="I730" s="102">
        <v>52033918.18</v>
      </c>
      <c r="J730" s="103">
        <v>31476181.82</v>
      </c>
      <c r="K730" s="118" t="str">
        <f t="shared" si="34"/>
        <v>00010040000000000000</v>
      </c>
      <c r="L730" s="106" t="s">
        <v>838</v>
      </c>
    </row>
    <row r="731" spans="1:12" ht="33.75">
      <c r="A731" s="99" t="s">
        <v>706</v>
      </c>
      <c r="B731" s="100" t="s">
        <v>968</v>
      </c>
      <c r="C731" s="101" t="s">
        <v>1027</v>
      </c>
      <c r="D731" s="124" t="s">
        <v>839</v>
      </c>
      <c r="E731" s="161" t="s">
        <v>708</v>
      </c>
      <c r="F731" s="163"/>
      <c r="G731" s="129" t="s">
        <v>1027</v>
      </c>
      <c r="H731" s="96">
        <v>44651200</v>
      </c>
      <c r="I731" s="102">
        <v>30144322.36</v>
      </c>
      <c r="J731" s="103">
        <v>14506877.64</v>
      </c>
      <c r="K731" s="118" t="str">
        <f t="shared" si="34"/>
        <v>00010040200000000000</v>
      </c>
      <c r="L731" s="106" t="s">
        <v>840</v>
      </c>
    </row>
    <row r="732" spans="1:12" ht="78.75">
      <c r="A732" s="99" t="s">
        <v>841</v>
      </c>
      <c r="B732" s="100" t="s">
        <v>968</v>
      </c>
      <c r="C732" s="101" t="s">
        <v>1027</v>
      </c>
      <c r="D732" s="124" t="s">
        <v>839</v>
      </c>
      <c r="E732" s="161" t="s">
        <v>843</v>
      </c>
      <c r="F732" s="163"/>
      <c r="G732" s="129" t="s">
        <v>1027</v>
      </c>
      <c r="H732" s="96">
        <v>66600</v>
      </c>
      <c r="I732" s="102">
        <v>66600</v>
      </c>
      <c r="J732" s="103">
        <v>0</v>
      </c>
      <c r="K732" s="118" t="str">
        <f t="shared" si="34"/>
        <v>00010040250000000000</v>
      </c>
      <c r="L732" s="106" t="s">
        <v>842</v>
      </c>
    </row>
    <row r="733" spans="1:12" ht="45">
      <c r="A733" s="99" t="s">
        <v>844</v>
      </c>
      <c r="B733" s="100" t="s">
        <v>968</v>
      </c>
      <c r="C733" s="101" t="s">
        <v>1027</v>
      </c>
      <c r="D733" s="124" t="s">
        <v>839</v>
      </c>
      <c r="E733" s="161" t="s">
        <v>846</v>
      </c>
      <c r="F733" s="163"/>
      <c r="G733" s="129" t="s">
        <v>1027</v>
      </c>
      <c r="H733" s="96">
        <v>66600</v>
      </c>
      <c r="I733" s="102">
        <v>66600</v>
      </c>
      <c r="J733" s="103">
        <v>0</v>
      </c>
      <c r="K733" s="118" t="str">
        <f t="shared" si="34"/>
        <v>00010040250070600000</v>
      </c>
      <c r="L733" s="106" t="s">
        <v>845</v>
      </c>
    </row>
    <row r="734" spans="1:12" s="84" customFormat="1" ht="22.5">
      <c r="A734" s="79" t="s">
        <v>100</v>
      </c>
      <c r="B734" s="78" t="s">
        <v>968</v>
      </c>
      <c r="C734" s="121" t="s">
        <v>1027</v>
      </c>
      <c r="D734" s="125" t="s">
        <v>839</v>
      </c>
      <c r="E734" s="155" t="s">
        <v>846</v>
      </c>
      <c r="F734" s="154"/>
      <c r="G734" s="122" t="s">
        <v>101</v>
      </c>
      <c r="H734" s="80">
        <v>66600</v>
      </c>
      <c r="I734" s="81">
        <v>66600</v>
      </c>
      <c r="J734" s="82">
        <f>MAX(H734-I734,0)</f>
        <v>0</v>
      </c>
      <c r="K734" s="118" t="str">
        <f aca="true" t="shared" si="35" ref="K734:K769">C734&amp;D734&amp;E734&amp;F734&amp;G734</f>
        <v>00010040250070600313</v>
      </c>
      <c r="L734" s="83" t="str">
        <f>C734&amp;D734&amp;E734&amp;F734&amp;G734</f>
        <v>00010040250070600313</v>
      </c>
    </row>
    <row r="735" spans="1:12" ht="78.75">
      <c r="A735" s="99" t="s">
        <v>720</v>
      </c>
      <c r="B735" s="100" t="s">
        <v>968</v>
      </c>
      <c r="C735" s="101" t="s">
        <v>1027</v>
      </c>
      <c r="D735" s="124" t="s">
        <v>839</v>
      </c>
      <c r="E735" s="161" t="s">
        <v>722</v>
      </c>
      <c r="F735" s="163"/>
      <c r="G735" s="129" t="s">
        <v>1027</v>
      </c>
      <c r="H735" s="96">
        <v>44584600</v>
      </c>
      <c r="I735" s="102">
        <v>30077722.36</v>
      </c>
      <c r="J735" s="103">
        <v>14506877.64</v>
      </c>
      <c r="K735" s="118" t="str">
        <f t="shared" si="35"/>
        <v>00010040260000000000</v>
      </c>
      <c r="L735" s="106" t="s">
        <v>847</v>
      </c>
    </row>
    <row r="736" spans="1:12" ht="45">
      <c r="A736" s="99" t="s">
        <v>848</v>
      </c>
      <c r="B736" s="100" t="s">
        <v>968</v>
      </c>
      <c r="C736" s="101" t="s">
        <v>1027</v>
      </c>
      <c r="D736" s="124" t="s">
        <v>839</v>
      </c>
      <c r="E736" s="161" t="s">
        <v>850</v>
      </c>
      <c r="F736" s="163"/>
      <c r="G736" s="129" t="s">
        <v>1027</v>
      </c>
      <c r="H736" s="96">
        <v>5211000</v>
      </c>
      <c r="I736" s="102">
        <v>4573007.01</v>
      </c>
      <c r="J736" s="103">
        <v>637992.99</v>
      </c>
      <c r="K736" s="118" t="str">
        <f t="shared" si="35"/>
        <v>00010040260070010000</v>
      </c>
      <c r="L736" s="106" t="s">
        <v>849</v>
      </c>
    </row>
    <row r="737" spans="1:12" s="84" customFormat="1" ht="22.5">
      <c r="A737" s="79" t="s">
        <v>100</v>
      </c>
      <c r="B737" s="78" t="s">
        <v>968</v>
      </c>
      <c r="C737" s="121" t="s">
        <v>1027</v>
      </c>
      <c r="D737" s="125" t="s">
        <v>839</v>
      </c>
      <c r="E737" s="155" t="s">
        <v>850</v>
      </c>
      <c r="F737" s="154"/>
      <c r="G737" s="122" t="s">
        <v>101</v>
      </c>
      <c r="H737" s="80">
        <v>5211000</v>
      </c>
      <c r="I737" s="81">
        <v>4573007.01</v>
      </c>
      <c r="J737" s="82">
        <f>MAX(H737-I737,0)</f>
        <v>637992.99</v>
      </c>
      <c r="K737" s="118" t="str">
        <f t="shared" si="35"/>
        <v>00010040260070010313</v>
      </c>
      <c r="L737" s="83" t="str">
        <f>C737&amp;D737&amp;E737&amp;F737&amp;G737</f>
        <v>00010040260070010313</v>
      </c>
    </row>
    <row r="738" spans="1:12" ht="33.75">
      <c r="A738" s="99" t="s">
        <v>851</v>
      </c>
      <c r="B738" s="100" t="s">
        <v>968</v>
      </c>
      <c r="C738" s="101" t="s">
        <v>1027</v>
      </c>
      <c r="D738" s="124" t="s">
        <v>839</v>
      </c>
      <c r="E738" s="161" t="s">
        <v>853</v>
      </c>
      <c r="F738" s="163"/>
      <c r="G738" s="129" t="s">
        <v>1027</v>
      </c>
      <c r="H738" s="96">
        <v>39373600</v>
      </c>
      <c r="I738" s="102">
        <v>25504715.35</v>
      </c>
      <c r="J738" s="103">
        <v>13868884.65</v>
      </c>
      <c r="K738" s="118" t="str">
        <f t="shared" si="35"/>
        <v>00010040260070130000</v>
      </c>
      <c r="L738" s="106" t="s">
        <v>852</v>
      </c>
    </row>
    <row r="739" spans="1:12" s="84" customFormat="1" ht="22.5">
      <c r="A739" s="79" t="s">
        <v>100</v>
      </c>
      <c r="B739" s="78" t="s">
        <v>968</v>
      </c>
      <c r="C739" s="121" t="s">
        <v>1027</v>
      </c>
      <c r="D739" s="125" t="s">
        <v>839</v>
      </c>
      <c r="E739" s="155" t="s">
        <v>853</v>
      </c>
      <c r="F739" s="154"/>
      <c r="G739" s="122" t="s">
        <v>101</v>
      </c>
      <c r="H739" s="80">
        <v>23728400</v>
      </c>
      <c r="I739" s="81">
        <v>15954050.97</v>
      </c>
      <c r="J739" s="82">
        <f>MAX(H739-I739,0)</f>
        <v>7774349.03</v>
      </c>
      <c r="K739" s="118" t="str">
        <f t="shared" si="35"/>
        <v>00010040260070130313</v>
      </c>
      <c r="L739" s="83" t="str">
        <f>C739&amp;D739&amp;E739&amp;F739&amp;G739</f>
        <v>00010040260070130313</v>
      </c>
    </row>
    <row r="740" spans="1:12" s="84" customFormat="1" ht="22.5">
      <c r="A740" s="79" t="s">
        <v>811</v>
      </c>
      <c r="B740" s="78" t="s">
        <v>968</v>
      </c>
      <c r="C740" s="121" t="s">
        <v>1027</v>
      </c>
      <c r="D740" s="125" t="s">
        <v>839</v>
      </c>
      <c r="E740" s="155" t="s">
        <v>853</v>
      </c>
      <c r="F740" s="154"/>
      <c r="G740" s="122" t="s">
        <v>812</v>
      </c>
      <c r="H740" s="80">
        <v>15645200</v>
      </c>
      <c r="I740" s="81">
        <v>9550664.38</v>
      </c>
      <c r="J740" s="82">
        <f>MAX(H740-I740,0)</f>
        <v>6094535.62</v>
      </c>
      <c r="K740" s="118" t="str">
        <f t="shared" si="35"/>
        <v>00010040260070130323</v>
      </c>
      <c r="L740" s="83" t="str">
        <f>C740&amp;D740&amp;E740&amp;F740&amp;G740</f>
        <v>00010040260070130323</v>
      </c>
    </row>
    <row r="741" spans="1:12" ht="22.5">
      <c r="A741" s="99" t="s">
        <v>1131</v>
      </c>
      <c r="B741" s="100" t="s">
        <v>968</v>
      </c>
      <c r="C741" s="101" t="s">
        <v>1027</v>
      </c>
      <c r="D741" s="124" t="s">
        <v>839</v>
      </c>
      <c r="E741" s="161" t="s">
        <v>1133</v>
      </c>
      <c r="F741" s="163"/>
      <c r="G741" s="129" t="s">
        <v>1027</v>
      </c>
      <c r="H741" s="96">
        <v>38858900</v>
      </c>
      <c r="I741" s="102">
        <v>21889595.82</v>
      </c>
      <c r="J741" s="103">
        <v>16969304.18</v>
      </c>
      <c r="K741" s="118" t="str">
        <f t="shared" si="35"/>
        <v>00010049300000000000</v>
      </c>
      <c r="L741" s="106" t="s">
        <v>854</v>
      </c>
    </row>
    <row r="742" spans="1:12" ht="67.5">
      <c r="A742" s="99" t="s">
        <v>855</v>
      </c>
      <c r="B742" s="100" t="s">
        <v>968</v>
      </c>
      <c r="C742" s="101" t="s">
        <v>1027</v>
      </c>
      <c r="D742" s="124" t="s">
        <v>839</v>
      </c>
      <c r="E742" s="161" t="s">
        <v>857</v>
      </c>
      <c r="F742" s="163"/>
      <c r="G742" s="129" t="s">
        <v>1027</v>
      </c>
      <c r="H742" s="96">
        <v>6692000</v>
      </c>
      <c r="I742" s="102">
        <v>3565148.35</v>
      </c>
      <c r="J742" s="103">
        <v>3126851.65</v>
      </c>
      <c r="K742" s="118" t="str">
        <f t="shared" si="35"/>
        <v>00010049300070200000</v>
      </c>
      <c r="L742" s="106" t="s">
        <v>856</v>
      </c>
    </row>
    <row r="743" spans="1:12" s="84" customFormat="1" ht="22.5">
      <c r="A743" s="79" t="s">
        <v>1129</v>
      </c>
      <c r="B743" s="78" t="s">
        <v>968</v>
      </c>
      <c r="C743" s="121" t="s">
        <v>1027</v>
      </c>
      <c r="D743" s="125" t="s">
        <v>839</v>
      </c>
      <c r="E743" s="155" t="s">
        <v>857</v>
      </c>
      <c r="F743" s="154"/>
      <c r="G743" s="122" t="s">
        <v>1130</v>
      </c>
      <c r="H743" s="80">
        <v>500</v>
      </c>
      <c r="I743" s="81">
        <v>65.17</v>
      </c>
      <c r="J743" s="82">
        <f>MAX(H743-I743,0)</f>
        <v>434.83</v>
      </c>
      <c r="K743" s="118" t="str">
        <f t="shared" si="35"/>
        <v>00010049300070200244</v>
      </c>
      <c r="L743" s="83" t="str">
        <f>C743&amp;D743&amp;E743&amp;F743&amp;G743</f>
        <v>00010049300070200244</v>
      </c>
    </row>
    <row r="744" spans="1:12" s="84" customFormat="1" ht="22.5">
      <c r="A744" s="79" t="s">
        <v>100</v>
      </c>
      <c r="B744" s="78" t="s">
        <v>968</v>
      </c>
      <c r="C744" s="121" t="s">
        <v>1027</v>
      </c>
      <c r="D744" s="125" t="s">
        <v>839</v>
      </c>
      <c r="E744" s="155" t="s">
        <v>857</v>
      </c>
      <c r="F744" s="154"/>
      <c r="G744" s="122" t="s">
        <v>101</v>
      </c>
      <c r="H744" s="80">
        <v>3843900</v>
      </c>
      <c r="I744" s="81">
        <v>1903983.17</v>
      </c>
      <c r="J744" s="82">
        <f>MAX(H744-I744,0)</f>
        <v>1939916.83</v>
      </c>
      <c r="K744" s="118" t="str">
        <f t="shared" si="35"/>
        <v>00010049300070200313</v>
      </c>
      <c r="L744" s="83" t="str">
        <f>C744&amp;D744&amp;E744&amp;F744&amp;G744</f>
        <v>00010049300070200313</v>
      </c>
    </row>
    <row r="745" spans="1:12" s="84" customFormat="1" ht="22.5">
      <c r="A745" s="79" t="s">
        <v>811</v>
      </c>
      <c r="B745" s="78" t="s">
        <v>968</v>
      </c>
      <c r="C745" s="121" t="s">
        <v>1027</v>
      </c>
      <c r="D745" s="125" t="s">
        <v>839</v>
      </c>
      <c r="E745" s="155" t="s">
        <v>857</v>
      </c>
      <c r="F745" s="154"/>
      <c r="G745" s="122" t="s">
        <v>812</v>
      </c>
      <c r="H745" s="80">
        <v>2847600</v>
      </c>
      <c r="I745" s="81">
        <v>1661100.01</v>
      </c>
      <c r="J745" s="82">
        <f>MAX(H745-I745,0)</f>
        <v>1186499.99</v>
      </c>
      <c r="K745" s="118" t="str">
        <f t="shared" si="35"/>
        <v>00010049300070200323</v>
      </c>
      <c r="L745" s="83" t="str">
        <f>C745&amp;D745&amp;E745&amp;F745&amp;G745</f>
        <v>00010049300070200323</v>
      </c>
    </row>
    <row r="746" spans="1:12" ht="33.75">
      <c r="A746" s="99" t="s">
        <v>858</v>
      </c>
      <c r="B746" s="100" t="s">
        <v>968</v>
      </c>
      <c r="C746" s="101" t="s">
        <v>1027</v>
      </c>
      <c r="D746" s="124" t="s">
        <v>839</v>
      </c>
      <c r="E746" s="161" t="s">
        <v>860</v>
      </c>
      <c r="F746" s="163"/>
      <c r="G746" s="129" t="s">
        <v>1027</v>
      </c>
      <c r="H746" s="96">
        <v>14900</v>
      </c>
      <c r="I746" s="102">
        <v>12462.9</v>
      </c>
      <c r="J746" s="103">
        <v>2437.1</v>
      </c>
      <c r="K746" s="118" t="str">
        <f t="shared" si="35"/>
        <v>00010049300070230000</v>
      </c>
      <c r="L746" s="106" t="s">
        <v>859</v>
      </c>
    </row>
    <row r="747" spans="1:12" s="84" customFormat="1" ht="22.5">
      <c r="A747" s="79" t="s">
        <v>100</v>
      </c>
      <c r="B747" s="78" t="s">
        <v>968</v>
      </c>
      <c r="C747" s="121" t="s">
        <v>1027</v>
      </c>
      <c r="D747" s="125" t="s">
        <v>839</v>
      </c>
      <c r="E747" s="155" t="s">
        <v>860</v>
      </c>
      <c r="F747" s="154"/>
      <c r="G747" s="122" t="s">
        <v>101</v>
      </c>
      <c r="H747" s="80">
        <v>14900</v>
      </c>
      <c r="I747" s="81">
        <v>12462.9</v>
      </c>
      <c r="J747" s="82">
        <f>MAX(H747-I747,0)</f>
        <v>2437.1</v>
      </c>
      <c r="K747" s="118" t="str">
        <f t="shared" si="35"/>
        <v>00010049300070230313</v>
      </c>
      <c r="L747" s="83" t="str">
        <f>C747&amp;D747&amp;E747&amp;F747&amp;G747</f>
        <v>00010049300070230313</v>
      </c>
    </row>
    <row r="748" spans="1:12" ht="33.75">
      <c r="A748" s="99" t="s">
        <v>861</v>
      </c>
      <c r="B748" s="100" t="s">
        <v>968</v>
      </c>
      <c r="C748" s="101" t="s">
        <v>1027</v>
      </c>
      <c r="D748" s="124" t="s">
        <v>839</v>
      </c>
      <c r="E748" s="161" t="s">
        <v>863</v>
      </c>
      <c r="F748" s="163"/>
      <c r="G748" s="129" t="s">
        <v>1027</v>
      </c>
      <c r="H748" s="96">
        <v>8217600</v>
      </c>
      <c r="I748" s="102">
        <v>6679400</v>
      </c>
      <c r="J748" s="103">
        <v>1538200</v>
      </c>
      <c r="K748" s="118" t="str">
        <f t="shared" si="35"/>
        <v>00010049300070400000</v>
      </c>
      <c r="L748" s="106" t="s">
        <v>862</v>
      </c>
    </row>
    <row r="749" spans="1:12" s="84" customFormat="1" ht="22.5">
      <c r="A749" s="79" t="s">
        <v>100</v>
      </c>
      <c r="B749" s="78" t="s">
        <v>968</v>
      </c>
      <c r="C749" s="121" t="s">
        <v>1027</v>
      </c>
      <c r="D749" s="125" t="s">
        <v>839</v>
      </c>
      <c r="E749" s="155" t="s">
        <v>863</v>
      </c>
      <c r="F749" s="154"/>
      <c r="G749" s="122" t="s">
        <v>101</v>
      </c>
      <c r="H749" s="80">
        <v>8217600</v>
      </c>
      <c r="I749" s="81">
        <v>6679400</v>
      </c>
      <c r="J749" s="82">
        <f>MAX(H749-I749,0)</f>
        <v>1538200</v>
      </c>
      <c r="K749" s="118" t="str">
        <f t="shared" si="35"/>
        <v>00010049300070400313</v>
      </c>
      <c r="L749" s="83" t="str">
        <f>C749&amp;D749&amp;E749&amp;F749&amp;G749</f>
        <v>00010049300070400313</v>
      </c>
    </row>
    <row r="750" spans="1:12" ht="45">
      <c r="A750" s="99" t="s">
        <v>864</v>
      </c>
      <c r="B750" s="100" t="s">
        <v>968</v>
      </c>
      <c r="C750" s="101" t="s">
        <v>1027</v>
      </c>
      <c r="D750" s="124" t="s">
        <v>839</v>
      </c>
      <c r="E750" s="161" t="s">
        <v>866</v>
      </c>
      <c r="F750" s="163"/>
      <c r="G750" s="129" t="s">
        <v>1027</v>
      </c>
      <c r="H750" s="96">
        <v>17027705</v>
      </c>
      <c r="I750" s="102">
        <v>5554721.87</v>
      </c>
      <c r="J750" s="103">
        <v>11472983.13</v>
      </c>
      <c r="K750" s="118" t="str">
        <f t="shared" si="35"/>
        <v>000100493000N0821000</v>
      </c>
      <c r="L750" s="106" t="s">
        <v>865</v>
      </c>
    </row>
    <row r="751" spans="1:12" s="84" customFormat="1" ht="33.75">
      <c r="A751" s="79" t="s">
        <v>657</v>
      </c>
      <c r="B751" s="78" t="s">
        <v>968</v>
      </c>
      <c r="C751" s="121" t="s">
        <v>1027</v>
      </c>
      <c r="D751" s="125" t="s">
        <v>839</v>
      </c>
      <c r="E751" s="155" t="s">
        <v>866</v>
      </c>
      <c r="F751" s="154"/>
      <c r="G751" s="122" t="s">
        <v>658</v>
      </c>
      <c r="H751" s="80">
        <v>17027705</v>
      </c>
      <c r="I751" s="81">
        <v>5554721.87</v>
      </c>
      <c r="J751" s="82">
        <f>MAX(H751-I751,0)</f>
        <v>11472983.13</v>
      </c>
      <c r="K751" s="118" t="str">
        <f t="shared" si="35"/>
        <v>000100493000N0821412</v>
      </c>
      <c r="L751" s="83" t="str">
        <f>C751&amp;D751&amp;E751&amp;F751&amp;G751</f>
        <v>000100493000N0821412</v>
      </c>
    </row>
    <row r="752" spans="1:12" ht="33.75">
      <c r="A752" s="99" t="s">
        <v>867</v>
      </c>
      <c r="B752" s="100" t="s">
        <v>968</v>
      </c>
      <c r="C752" s="101" t="s">
        <v>1027</v>
      </c>
      <c r="D752" s="124" t="s">
        <v>839</v>
      </c>
      <c r="E752" s="161" t="s">
        <v>869</v>
      </c>
      <c r="F752" s="163"/>
      <c r="G752" s="129" t="s">
        <v>1027</v>
      </c>
      <c r="H752" s="96">
        <v>6906695</v>
      </c>
      <c r="I752" s="102">
        <v>6077862.7</v>
      </c>
      <c r="J752" s="103">
        <v>828832.3</v>
      </c>
      <c r="K752" s="118" t="str">
        <f t="shared" si="35"/>
        <v>000100493000R0821000</v>
      </c>
      <c r="L752" s="106" t="s">
        <v>868</v>
      </c>
    </row>
    <row r="753" spans="1:12" s="84" customFormat="1" ht="33.75">
      <c r="A753" s="79" t="s">
        <v>657</v>
      </c>
      <c r="B753" s="78" t="s">
        <v>968</v>
      </c>
      <c r="C753" s="121" t="s">
        <v>1027</v>
      </c>
      <c r="D753" s="125" t="s">
        <v>839</v>
      </c>
      <c r="E753" s="155" t="s">
        <v>869</v>
      </c>
      <c r="F753" s="154"/>
      <c r="G753" s="122" t="s">
        <v>658</v>
      </c>
      <c r="H753" s="80">
        <v>6906695</v>
      </c>
      <c r="I753" s="81">
        <v>6077862.7</v>
      </c>
      <c r="J753" s="82">
        <f>MAX(H753-I753,0)</f>
        <v>828832.3</v>
      </c>
      <c r="K753" s="118" t="str">
        <f t="shared" si="35"/>
        <v>000100493000R0821412</v>
      </c>
      <c r="L753" s="83" t="str">
        <f>C753&amp;D753&amp;E753&amp;F753&amp;G753</f>
        <v>000100493000R0821412</v>
      </c>
    </row>
    <row r="754" spans="1:12" ht="12.75">
      <c r="A754" s="99" t="s">
        <v>870</v>
      </c>
      <c r="B754" s="100" t="s">
        <v>968</v>
      </c>
      <c r="C754" s="101" t="s">
        <v>1027</v>
      </c>
      <c r="D754" s="124" t="s">
        <v>872</v>
      </c>
      <c r="E754" s="161" t="s">
        <v>1096</v>
      </c>
      <c r="F754" s="163"/>
      <c r="G754" s="129" t="s">
        <v>1027</v>
      </c>
      <c r="H754" s="96">
        <v>9583900</v>
      </c>
      <c r="I754" s="102">
        <v>6919263.92</v>
      </c>
      <c r="J754" s="103">
        <v>2664636.08</v>
      </c>
      <c r="K754" s="118" t="str">
        <f t="shared" si="35"/>
        <v>00010060000000000000</v>
      </c>
      <c r="L754" s="106" t="s">
        <v>871</v>
      </c>
    </row>
    <row r="755" spans="1:12" ht="22.5">
      <c r="A755" s="99" t="s">
        <v>873</v>
      </c>
      <c r="B755" s="100" t="s">
        <v>968</v>
      </c>
      <c r="C755" s="101" t="s">
        <v>1027</v>
      </c>
      <c r="D755" s="124" t="s">
        <v>872</v>
      </c>
      <c r="E755" s="161" t="s">
        <v>875</v>
      </c>
      <c r="F755" s="163"/>
      <c r="G755" s="129" t="s">
        <v>1027</v>
      </c>
      <c r="H755" s="96">
        <v>20000</v>
      </c>
      <c r="I755" s="102">
        <v>5500</v>
      </c>
      <c r="J755" s="103">
        <v>14500</v>
      </c>
      <c r="K755" s="118" t="str">
        <f t="shared" si="35"/>
        <v>00010060400000000000</v>
      </c>
      <c r="L755" s="106" t="s">
        <v>874</v>
      </c>
    </row>
    <row r="756" spans="1:12" ht="33.75">
      <c r="A756" s="99" t="s">
        <v>876</v>
      </c>
      <c r="B756" s="100" t="s">
        <v>968</v>
      </c>
      <c r="C756" s="101" t="s">
        <v>1027</v>
      </c>
      <c r="D756" s="124" t="s">
        <v>872</v>
      </c>
      <c r="E756" s="161" t="s">
        <v>878</v>
      </c>
      <c r="F756" s="163"/>
      <c r="G756" s="129" t="s">
        <v>1027</v>
      </c>
      <c r="H756" s="96">
        <v>20000</v>
      </c>
      <c r="I756" s="102">
        <v>5500</v>
      </c>
      <c r="J756" s="103">
        <v>14500</v>
      </c>
      <c r="K756" s="118" t="str">
        <f t="shared" si="35"/>
        <v>00010060400020410000</v>
      </c>
      <c r="L756" s="106" t="s">
        <v>877</v>
      </c>
    </row>
    <row r="757" spans="1:12" s="84" customFormat="1" ht="22.5">
      <c r="A757" s="79" t="s">
        <v>1129</v>
      </c>
      <c r="B757" s="78" t="s">
        <v>968</v>
      </c>
      <c r="C757" s="121" t="s">
        <v>1027</v>
      </c>
      <c r="D757" s="125" t="s">
        <v>872</v>
      </c>
      <c r="E757" s="155" t="s">
        <v>878</v>
      </c>
      <c r="F757" s="154"/>
      <c r="G757" s="122" t="s">
        <v>1130</v>
      </c>
      <c r="H757" s="80">
        <v>20000</v>
      </c>
      <c r="I757" s="81">
        <v>5500</v>
      </c>
      <c r="J757" s="82">
        <f>MAX(H757-I757,0)</f>
        <v>14500</v>
      </c>
      <c r="K757" s="118" t="str">
        <f t="shared" si="35"/>
        <v>00010060400020410244</v>
      </c>
      <c r="L757" s="83" t="str">
        <f>C757&amp;D757&amp;E757&amp;F757&amp;G757</f>
        <v>00010060400020410244</v>
      </c>
    </row>
    <row r="758" spans="1:12" ht="33.75">
      <c r="A758" s="99" t="s">
        <v>1101</v>
      </c>
      <c r="B758" s="100" t="s">
        <v>968</v>
      </c>
      <c r="C758" s="101" t="s">
        <v>1027</v>
      </c>
      <c r="D758" s="124" t="s">
        <v>872</v>
      </c>
      <c r="E758" s="161" t="s">
        <v>1103</v>
      </c>
      <c r="F758" s="163"/>
      <c r="G758" s="129" t="s">
        <v>1027</v>
      </c>
      <c r="H758" s="96">
        <v>9563900</v>
      </c>
      <c r="I758" s="102">
        <v>6913763.92</v>
      </c>
      <c r="J758" s="103">
        <v>2650136.08</v>
      </c>
      <c r="K758" s="118" t="str">
        <f t="shared" si="35"/>
        <v>00010069500000000000</v>
      </c>
      <c r="L758" s="106" t="s">
        <v>879</v>
      </c>
    </row>
    <row r="759" spans="1:12" ht="22.5">
      <c r="A759" s="99" t="s">
        <v>1140</v>
      </c>
      <c r="B759" s="100" t="s">
        <v>968</v>
      </c>
      <c r="C759" s="101" t="s">
        <v>1027</v>
      </c>
      <c r="D759" s="124" t="s">
        <v>872</v>
      </c>
      <c r="E759" s="161" t="s">
        <v>1142</v>
      </c>
      <c r="F759" s="163"/>
      <c r="G759" s="129" t="s">
        <v>1027</v>
      </c>
      <c r="H759" s="96">
        <v>120000</v>
      </c>
      <c r="I759" s="102">
        <v>39583</v>
      </c>
      <c r="J759" s="103">
        <v>80417</v>
      </c>
      <c r="K759" s="118" t="str">
        <f t="shared" si="35"/>
        <v>00010069500001000000</v>
      </c>
      <c r="L759" s="106" t="s">
        <v>880</v>
      </c>
    </row>
    <row r="760" spans="1:12" s="84" customFormat="1" ht="22.5">
      <c r="A760" s="79" t="s">
        <v>1129</v>
      </c>
      <c r="B760" s="78" t="s">
        <v>968</v>
      </c>
      <c r="C760" s="121" t="s">
        <v>1027</v>
      </c>
      <c r="D760" s="125" t="s">
        <v>872</v>
      </c>
      <c r="E760" s="155" t="s">
        <v>1142</v>
      </c>
      <c r="F760" s="154"/>
      <c r="G760" s="122" t="s">
        <v>1130</v>
      </c>
      <c r="H760" s="80">
        <v>120000</v>
      </c>
      <c r="I760" s="81">
        <v>39583</v>
      </c>
      <c r="J760" s="82">
        <f>MAX(H760-I760,0)</f>
        <v>80417</v>
      </c>
      <c r="K760" s="118" t="str">
        <f t="shared" si="35"/>
        <v>00010069500001000244</v>
      </c>
      <c r="L760" s="83" t="str">
        <f>C760&amp;D760&amp;E760&amp;F760&amp;G760</f>
        <v>00010069500001000244</v>
      </c>
    </row>
    <row r="761" spans="1:12" ht="33.75">
      <c r="A761" s="99" t="s">
        <v>1147</v>
      </c>
      <c r="B761" s="100" t="s">
        <v>968</v>
      </c>
      <c r="C761" s="101" t="s">
        <v>1027</v>
      </c>
      <c r="D761" s="124" t="s">
        <v>872</v>
      </c>
      <c r="E761" s="161" t="s">
        <v>1149</v>
      </c>
      <c r="F761" s="163"/>
      <c r="G761" s="129" t="s">
        <v>1027</v>
      </c>
      <c r="H761" s="96">
        <v>9443900</v>
      </c>
      <c r="I761" s="102">
        <v>6874180.92</v>
      </c>
      <c r="J761" s="103">
        <v>2569719.08</v>
      </c>
      <c r="K761" s="118" t="str">
        <f t="shared" si="35"/>
        <v>00010069500070280000</v>
      </c>
      <c r="L761" s="106" t="s">
        <v>881</v>
      </c>
    </row>
    <row r="762" spans="1:12" s="84" customFormat="1" ht="22.5">
      <c r="A762" s="79" t="s">
        <v>1107</v>
      </c>
      <c r="B762" s="78" t="s">
        <v>968</v>
      </c>
      <c r="C762" s="121" t="s">
        <v>1027</v>
      </c>
      <c r="D762" s="125" t="s">
        <v>872</v>
      </c>
      <c r="E762" s="155" t="s">
        <v>1149</v>
      </c>
      <c r="F762" s="154"/>
      <c r="G762" s="122" t="s">
        <v>1108</v>
      </c>
      <c r="H762" s="80">
        <v>6452300</v>
      </c>
      <c r="I762" s="81">
        <v>4774688.65</v>
      </c>
      <c r="J762" s="82">
        <f aca="true" t="shared" si="36" ref="J762:J768">MAX(H762-I762,0)</f>
        <v>1677611.35</v>
      </c>
      <c r="K762" s="118" t="str">
        <f t="shared" si="35"/>
        <v>00010069500070280121</v>
      </c>
      <c r="L762" s="83" t="str">
        <f aca="true" t="shared" si="37" ref="L762:L768">C762&amp;D762&amp;E762&amp;F762&amp;G762</f>
        <v>00010069500070280121</v>
      </c>
    </row>
    <row r="763" spans="1:12" s="84" customFormat="1" ht="33.75">
      <c r="A763" s="79" t="s">
        <v>1109</v>
      </c>
      <c r="B763" s="78" t="s">
        <v>968</v>
      </c>
      <c r="C763" s="121" t="s">
        <v>1027</v>
      </c>
      <c r="D763" s="125" t="s">
        <v>872</v>
      </c>
      <c r="E763" s="155" t="s">
        <v>1149</v>
      </c>
      <c r="F763" s="154"/>
      <c r="G763" s="122" t="s">
        <v>1110</v>
      </c>
      <c r="H763" s="80">
        <v>240600</v>
      </c>
      <c r="I763" s="81">
        <v>240600</v>
      </c>
      <c r="J763" s="82">
        <f t="shared" si="36"/>
        <v>0</v>
      </c>
      <c r="K763" s="118" t="str">
        <f t="shared" si="35"/>
        <v>00010069500070280122</v>
      </c>
      <c r="L763" s="83" t="str">
        <f t="shared" si="37"/>
        <v>00010069500070280122</v>
      </c>
    </row>
    <row r="764" spans="1:12" s="84" customFormat="1" ht="33.75">
      <c r="A764" s="79" t="s">
        <v>1111</v>
      </c>
      <c r="B764" s="78" t="s">
        <v>968</v>
      </c>
      <c r="C764" s="121" t="s">
        <v>1027</v>
      </c>
      <c r="D764" s="125" t="s">
        <v>872</v>
      </c>
      <c r="E764" s="155" t="s">
        <v>1149</v>
      </c>
      <c r="F764" s="154"/>
      <c r="G764" s="122" t="s">
        <v>1112</v>
      </c>
      <c r="H764" s="80">
        <v>1900700</v>
      </c>
      <c r="I764" s="81">
        <v>1320950.51</v>
      </c>
      <c r="J764" s="82">
        <f t="shared" si="36"/>
        <v>579749.49</v>
      </c>
      <c r="K764" s="118" t="str">
        <f t="shared" si="35"/>
        <v>00010069500070280129</v>
      </c>
      <c r="L764" s="83" t="str">
        <f t="shared" si="37"/>
        <v>00010069500070280129</v>
      </c>
    </row>
    <row r="765" spans="1:12" s="84" customFormat="1" ht="22.5">
      <c r="A765" s="79" t="s">
        <v>1129</v>
      </c>
      <c r="B765" s="78" t="s">
        <v>968</v>
      </c>
      <c r="C765" s="121" t="s">
        <v>1027</v>
      </c>
      <c r="D765" s="125" t="s">
        <v>872</v>
      </c>
      <c r="E765" s="155" t="s">
        <v>1149</v>
      </c>
      <c r="F765" s="154"/>
      <c r="G765" s="122" t="s">
        <v>1130</v>
      </c>
      <c r="H765" s="80">
        <v>843000</v>
      </c>
      <c r="I765" s="81">
        <v>532970.18</v>
      </c>
      <c r="J765" s="82">
        <f t="shared" si="36"/>
        <v>310029.82</v>
      </c>
      <c r="K765" s="118" t="str">
        <f t="shared" si="35"/>
        <v>00010069500070280244</v>
      </c>
      <c r="L765" s="83" t="str">
        <f t="shared" si="37"/>
        <v>00010069500070280244</v>
      </c>
    </row>
    <row r="766" spans="1:12" s="84" customFormat="1" ht="22.5">
      <c r="A766" s="79" t="s">
        <v>1143</v>
      </c>
      <c r="B766" s="78" t="s">
        <v>968</v>
      </c>
      <c r="C766" s="121" t="s">
        <v>1027</v>
      </c>
      <c r="D766" s="125" t="s">
        <v>872</v>
      </c>
      <c r="E766" s="155" t="s">
        <v>1149</v>
      </c>
      <c r="F766" s="154"/>
      <c r="G766" s="122" t="s">
        <v>1144</v>
      </c>
      <c r="H766" s="80">
        <v>200</v>
      </c>
      <c r="I766" s="81">
        <v>5</v>
      </c>
      <c r="J766" s="82">
        <f t="shared" si="36"/>
        <v>195</v>
      </c>
      <c r="K766" s="118" t="str">
        <f t="shared" si="35"/>
        <v>00010069500070280851</v>
      </c>
      <c r="L766" s="83" t="str">
        <f t="shared" si="37"/>
        <v>00010069500070280851</v>
      </c>
    </row>
    <row r="767" spans="1:12" s="84" customFormat="1" ht="12.75">
      <c r="A767" s="79" t="s">
        <v>1244</v>
      </c>
      <c r="B767" s="78" t="s">
        <v>968</v>
      </c>
      <c r="C767" s="121" t="s">
        <v>1027</v>
      </c>
      <c r="D767" s="125" t="s">
        <v>872</v>
      </c>
      <c r="E767" s="155" t="s">
        <v>1149</v>
      </c>
      <c r="F767" s="154"/>
      <c r="G767" s="122" t="s">
        <v>1245</v>
      </c>
      <c r="H767" s="80">
        <v>4600</v>
      </c>
      <c r="I767" s="81">
        <v>3412</v>
      </c>
      <c r="J767" s="82">
        <f t="shared" si="36"/>
        <v>1188</v>
      </c>
      <c r="K767" s="118" t="str">
        <f t="shared" si="35"/>
        <v>00010069500070280852</v>
      </c>
      <c r="L767" s="83" t="str">
        <f t="shared" si="37"/>
        <v>00010069500070280852</v>
      </c>
    </row>
    <row r="768" spans="1:12" s="84" customFormat="1" ht="12.75">
      <c r="A768" s="79" t="s">
        <v>1145</v>
      </c>
      <c r="B768" s="78" t="s">
        <v>968</v>
      </c>
      <c r="C768" s="121" t="s">
        <v>1027</v>
      </c>
      <c r="D768" s="125" t="s">
        <v>872</v>
      </c>
      <c r="E768" s="155" t="s">
        <v>1149</v>
      </c>
      <c r="F768" s="154"/>
      <c r="G768" s="122" t="s">
        <v>1146</v>
      </c>
      <c r="H768" s="80">
        <v>2500</v>
      </c>
      <c r="I768" s="81">
        <v>1554.58</v>
      </c>
      <c r="J768" s="82">
        <f t="shared" si="36"/>
        <v>945.42</v>
      </c>
      <c r="K768" s="118" t="str">
        <f t="shared" si="35"/>
        <v>00010069500070280853</v>
      </c>
      <c r="L768" s="83" t="str">
        <f t="shared" si="37"/>
        <v>00010069500070280853</v>
      </c>
    </row>
    <row r="769" spans="1:12" ht="12.75">
      <c r="A769" s="99" t="s">
        <v>882</v>
      </c>
      <c r="B769" s="100" t="s">
        <v>968</v>
      </c>
      <c r="C769" s="101" t="s">
        <v>1027</v>
      </c>
      <c r="D769" s="124" t="s">
        <v>884</v>
      </c>
      <c r="E769" s="161" t="s">
        <v>1096</v>
      </c>
      <c r="F769" s="163"/>
      <c r="G769" s="129" t="s">
        <v>1027</v>
      </c>
      <c r="H769" s="96">
        <v>7262000</v>
      </c>
      <c r="I769" s="102">
        <v>4655998</v>
      </c>
      <c r="J769" s="103">
        <v>2606002</v>
      </c>
      <c r="K769" s="118" t="str">
        <f t="shared" si="35"/>
        <v>00011000000000000000</v>
      </c>
      <c r="L769" s="106" t="s">
        <v>883</v>
      </c>
    </row>
    <row r="770" spans="1:12" ht="12.75">
      <c r="A770" s="99" t="s">
        <v>885</v>
      </c>
      <c r="B770" s="100" t="s">
        <v>968</v>
      </c>
      <c r="C770" s="101" t="s">
        <v>1027</v>
      </c>
      <c r="D770" s="124" t="s">
        <v>887</v>
      </c>
      <c r="E770" s="161" t="s">
        <v>1096</v>
      </c>
      <c r="F770" s="163"/>
      <c r="G770" s="129" t="s">
        <v>1027</v>
      </c>
      <c r="H770" s="96">
        <v>7262000</v>
      </c>
      <c r="I770" s="102">
        <v>4655998</v>
      </c>
      <c r="J770" s="103">
        <v>2606002</v>
      </c>
      <c r="K770" s="118" t="str">
        <f aca="true" t="shared" si="38" ref="K770:K798">C770&amp;D770&amp;E770&amp;F770&amp;G770</f>
        <v>00011010000000000000</v>
      </c>
      <c r="L770" s="106" t="s">
        <v>886</v>
      </c>
    </row>
    <row r="771" spans="1:12" ht="33.75">
      <c r="A771" s="99" t="s">
        <v>888</v>
      </c>
      <c r="B771" s="100" t="s">
        <v>968</v>
      </c>
      <c r="C771" s="101" t="s">
        <v>1027</v>
      </c>
      <c r="D771" s="124" t="s">
        <v>887</v>
      </c>
      <c r="E771" s="161" t="s">
        <v>890</v>
      </c>
      <c r="F771" s="163"/>
      <c r="G771" s="129" t="s">
        <v>1027</v>
      </c>
      <c r="H771" s="96">
        <v>5409500</v>
      </c>
      <c r="I771" s="102">
        <v>3010352</v>
      </c>
      <c r="J771" s="103">
        <v>2399148</v>
      </c>
      <c r="K771" s="118" t="str">
        <f t="shared" si="38"/>
        <v>00011010500000000000</v>
      </c>
      <c r="L771" s="106" t="s">
        <v>889</v>
      </c>
    </row>
    <row r="772" spans="1:12" ht="56.25">
      <c r="A772" s="99" t="s">
        <v>891</v>
      </c>
      <c r="B772" s="100" t="s">
        <v>968</v>
      </c>
      <c r="C772" s="101" t="s">
        <v>1027</v>
      </c>
      <c r="D772" s="124" t="s">
        <v>887</v>
      </c>
      <c r="E772" s="161" t="s">
        <v>893</v>
      </c>
      <c r="F772" s="163"/>
      <c r="G772" s="129" t="s">
        <v>1027</v>
      </c>
      <c r="H772" s="96">
        <v>300000</v>
      </c>
      <c r="I772" s="102">
        <v>84030</v>
      </c>
      <c r="J772" s="103">
        <v>215970</v>
      </c>
      <c r="K772" s="118" t="str">
        <f t="shared" si="38"/>
        <v>00011010500024020000</v>
      </c>
      <c r="L772" s="106" t="s">
        <v>892</v>
      </c>
    </row>
    <row r="773" spans="1:12" s="84" customFormat="1" ht="22.5">
      <c r="A773" s="79" t="s">
        <v>1129</v>
      </c>
      <c r="B773" s="78" t="s">
        <v>968</v>
      </c>
      <c r="C773" s="121" t="s">
        <v>1027</v>
      </c>
      <c r="D773" s="125" t="s">
        <v>887</v>
      </c>
      <c r="E773" s="155" t="s">
        <v>893</v>
      </c>
      <c r="F773" s="154"/>
      <c r="G773" s="122" t="s">
        <v>1130</v>
      </c>
      <c r="H773" s="80">
        <v>295000</v>
      </c>
      <c r="I773" s="81">
        <v>84030</v>
      </c>
      <c r="J773" s="82">
        <f>MAX(H773-I773,0)</f>
        <v>210970</v>
      </c>
      <c r="K773" s="118" t="str">
        <f t="shared" si="38"/>
        <v>00011010500024020244</v>
      </c>
      <c r="L773" s="83" t="str">
        <f>C773&amp;D773&amp;E773&amp;F773&amp;G773</f>
        <v>00011010500024020244</v>
      </c>
    </row>
    <row r="774" spans="1:12" s="84" customFormat="1" ht="12.75">
      <c r="A774" s="79" t="s">
        <v>1145</v>
      </c>
      <c r="B774" s="78" t="s">
        <v>968</v>
      </c>
      <c r="C774" s="121" t="s">
        <v>1027</v>
      </c>
      <c r="D774" s="125" t="s">
        <v>887</v>
      </c>
      <c r="E774" s="155" t="s">
        <v>893</v>
      </c>
      <c r="F774" s="154"/>
      <c r="G774" s="122" t="s">
        <v>1146</v>
      </c>
      <c r="H774" s="80">
        <v>5000</v>
      </c>
      <c r="I774" s="81">
        <v>0</v>
      </c>
      <c r="J774" s="82">
        <f>MAX(H774-I774,0)</f>
        <v>5000</v>
      </c>
      <c r="K774" s="118" t="str">
        <f t="shared" si="38"/>
        <v>00011010500024020853</v>
      </c>
      <c r="L774" s="83" t="str">
        <f>C774&amp;D774&amp;E774&amp;F774&amp;G774</f>
        <v>00011010500024020853</v>
      </c>
    </row>
    <row r="775" spans="1:12" ht="33.75">
      <c r="A775" s="99" t="s">
        <v>894</v>
      </c>
      <c r="B775" s="100" t="s">
        <v>968</v>
      </c>
      <c r="C775" s="101" t="s">
        <v>1027</v>
      </c>
      <c r="D775" s="124" t="s">
        <v>887</v>
      </c>
      <c r="E775" s="161" t="s">
        <v>896</v>
      </c>
      <c r="F775" s="163"/>
      <c r="G775" s="129" t="s">
        <v>1027</v>
      </c>
      <c r="H775" s="96">
        <v>10000</v>
      </c>
      <c r="I775" s="102">
        <v>0</v>
      </c>
      <c r="J775" s="103">
        <v>10000</v>
      </c>
      <c r="K775" s="118" t="str">
        <f t="shared" si="38"/>
        <v>00011010500024030000</v>
      </c>
      <c r="L775" s="106" t="s">
        <v>895</v>
      </c>
    </row>
    <row r="776" spans="1:12" s="84" customFormat="1" ht="22.5">
      <c r="A776" s="79" t="s">
        <v>1129</v>
      </c>
      <c r="B776" s="78" t="s">
        <v>968</v>
      </c>
      <c r="C776" s="121" t="s">
        <v>1027</v>
      </c>
      <c r="D776" s="125" t="s">
        <v>887</v>
      </c>
      <c r="E776" s="155" t="s">
        <v>896</v>
      </c>
      <c r="F776" s="154"/>
      <c r="G776" s="122" t="s">
        <v>1130</v>
      </c>
      <c r="H776" s="80">
        <v>10000</v>
      </c>
      <c r="I776" s="81">
        <v>0</v>
      </c>
      <c r="J776" s="82">
        <f>MAX(H776-I776,0)</f>
        <v>10000</v>
      </c>
      <c r="K776" s="118" t="str">
        <f t="shared" si="38"/>
        <v>00011010500024030244</v>
      </c>
      <c r="L776" s="83" t="str">
        <f>C776&amp;D776&amp;E776&amp;F776&amp;G776</f>
        <v>00011010500024030244</v>
      </c>
    </row>
    <row r="777" spans="1:12" ht="45">
      <c r="A777" s="99" t="s">
        <v>897</v>
      </c>
      <c r="B777" s="100" t="s">
        <v>968</v>
      </c>
      <c r="C777" s="101" t="s">
        <v>1027</v>
      </c>
      <c r="D777" s="124" t="s">
        <v>887</v>
      </c>
      <c r="E777" s="161" t="s">
        <v>899</v>
      </c>
      <c r="F777" s="163"/>
      <c r="G777" s="129" t="s">
        <v>1027</v>
      </c>
      <c r="H777" s="96">
        <v>5049500</v>
      </c>
      <c r="I777" s="102">
        <v>2909522</v>
      </c>
      <c r="J777" s="103">
        <v>2139978</v>
      </c>
      <c r="K777" s="118" t="str">
        <f t="shared" si="38"/>
        <v>00011010500024040000</v>
      </c>
      <c r="L777" s="106" t="s">
        <v>898</v>
      </c>
    </row>
    <row r="778" spans="1:12" s="84" customFormat="1" ht="45">
      <c r="A778" s="79" t="s">
        <v>727</v>
      </c>
      <c r="B778" s="78" t="s">
        <v>968</v>
      </c>
      <c r="C778" s="121" t="s">
        <v>1027</v>
      </c>
      <c r="D778" s="125" t="s">
        <v>887</v>
      </c>
      <c r="E778" s="155" t="s">
        <v>899</v>
      </c>
      <c r="F778" s="154"/>
      <c r="G778" s="122" t="s">
        <v>728</v>
      </c>
      <c r="H778" s="80">
        <v>5049500</v>
      </c>
      <c r="I778" s="81">
        <v>2909522</v>
      </c>
      <c r="J778" s="82">
        <f>MAX(H778-I778,0)</f>
        <v>2139978</v>
      </c>
      <c r="K778" s="118" t="str">
        <f t="shared" si="38"/>
        <v>00011010500024040621</v>
      </c>
      <c r="L778" s="83" t="str">
        <f>C778&amp;D778&amp;E778&amp;F778&amp;G778</f>
        <v>00011010500024040621</v>
      </c>
    </row>
    <row r="779" spans="1:12" ht="33.75">
      <c r="A779" s="99" t="s">
        <v>900</v>
      </c>
      <c r="B779" s="100" t="s">
        <v>968</v>
      </c>
      <c r="C779" s="101" t="s">
        <v>1027</v>
      </c>
      <c r="D779" s="124" t="s">
        <v>887</v>
      </c>
      <c r="E779" s="161" t="s">
        <v>902</v>
      </c>
      <c r="F779" s="163"/>
      <c r="G779" s="129" t="s">
        <v>1027</v>
      </c>
      <c r="H779" s="96">
        <v>50000</v>
      </c>
      <c r="I779" s="102">
        <v>16800</v>
      </c>
      <c r="J779" s="103">
        <v>33200</v>
      </c>
      <c r="K779" s="118" t="str">
        <f t="shared" si="38"/>
        <v>00011010500024060000</v>
      </c>
      <c r="L779" s="106" t="s">
        <v>901</v>
      </c>
    </row>
    <row r="780" spans="1:12" s="84" customFormat="1" ht="22.5">
      <c r="A780" s="79" t="s">
        <v>1129</v>
      </c>
      <c r="B780" s="78" t="s">
        <v>968</v>
      </c>
      <c r="C780" s="121" t="s">
        <v>1027</v>
      </c>
      <c r="D780" s="125" t="s">
        <v>887</v>
      </c>
      <c r="E780" s="155" t="s">
        <v>902</v>
      </c>
      <c r="F780" s="154"/>
      <c r="G780" s="122" t="s">
        <v>1130</v>
      </c>
      <c r="H780" s="80">
        <v>50000</v>
      </c>
      <c r="I780" s="81">
        <v>16800</v>
      </c>
      <c r="J780" s="82">
        <f>MAX(H780-I780,0)</f>
        <v>33200</v>
      </c>
      <c r="K780" s="118" t="str">
        <f t="shared" si="38"/>
        <v>00011010500024060244</v>
      </c>
      <c r="L780" s="83" t="str">
        <f>C780&amp;D780&amp;E780&amp;F780&amp;G780</f>
        <v>00011010500024060244</v>
      </c>
    </row>
    <row r="781" spans="1:12" ht="22.5">
      <c r="A781" s="99" t="s">
        <v>1131</v>
      </c>
      <c r="B781" s="100" t="s">
        <v>968</v>
      </c>
      <c r="C781" s="101" t="s">
        <v>1027</v>
      </c>
      <c r="D781" s="124" t="s">
        <v>887</v>
      </c>
      <c r="E781" s="161" t="s">
        <v>1133</v>
      </c>
      <c r="F781" s="163"/>
      <c r="G781" s="129" t="s">
        <v>1027</v>
      </c>
      <c r="H781" s="96">
        <v>1852500</v>
      </c>
      <c r="I781" s="102">
        <v>1645646</v>
      </c>
      <c r="J781" s="103">
        <v>206854</v>
      </c>
      <c r="K781" s="118" t="str">
        <f t="shared" si="38"/>
        <v>00011019300000000000</v>
      </c>
      <c r="L781" s="106" t="s">
        <v>903</v>
      </c>
    </row>
    <row r="782" spans="1:12" ht="33.75">
      <c r="A782" s="99" t="s">
        <v>148</v>
      </c>
      <c r="B782" s="100" t="s">
        <v>968</v>
      </c>
      <c r="C782" s="101" t="s">
        <v>1027</v>
      </c>
      <c r="D782" s="124" t="s">
        <v>887</v>
      </c>
      <c r="E782" s="161" t="s">
        <v>150</v>
      </c>
      <c r="F782" s="163"/>
      <c r="G782" s="129" t="s">
        <v>1027</v>
      </c>
      <c r="H782" s="96">
        <v>1162000</v>
      </c>
      <c r="I782" s="102">
        <v>1159110</v>
      </c>
      <c r="J782" s="103">
        <v>2890</v>
      </c>
      <c r="K782" s="118" t="str">
        <f t="shared" si="38"/>
        <v>00011019300072300000</v>
      </c>
      <c r="L782" s="106" t="s">
        <v>904</v>
      </c>
    </row>
    <row r="783" spans="1:12" s="84" customFormat="1" ht="12.75">
      <c r="A783" s="79" t="s">
        <v>715</v>
      </c>
      <c r="B783" s="78" t="s">
        <v>968</v>
      </c>
      <c r="C783" s="121" t="s">
        <v>1027</v>
      </c>
      <c r="D783" s="125" t="s">
        <v>887</v>
      </c>
      <c r="E783" s="155" t="s">
        <v>150</v>
      </c>
      <c r="F783" s="154"/>
      <c r="G783" s="122" t="s">
        <v>716</v>
      </c>
      <c r="H783" s="80">
        <v>1162000</v>
      </c>
      <c r="I783" s="81">
        <v>1159110</v>
      </c>
      <c r="J783" s="82">
        <f>MAX(H783-I783,0)</f>
        <v>2890</v>
      </c>
      <c r="K783" s="118" t="str">
        <f t="shared" si="38"/>
        <v>00011019300072300622</v>
      </c>
      <c r="L783" s="83" t="str">
        <f>C783&amp;D783&amp;E783&amp;F783&amp;G783</f>
        <v>00011019300072300622</v>
      </c>
    </row>
    <row r="784" spans="1:12" ht="33.75">
      <c r="A784" s="99" t="s">
        <v>148</v>
      </c>
      <c r="B784" s="100" t="s">
        <v>968</v>
      </c>
      <c r="C784" s="101" t="s">
        <v>1027</v>
      </c>
      <c r="D784" s="124" t="s">
        <v>887</v>
      </c>
      <c r="E784" s="161" t="s">
        <v>152</v>
      </c>
      <c r="F784" s="163"/>
      <c r="G784" s="129" t="s">
        <v>1027</v>
      </c>
      <c r="H784" s="96">
        <v>290500</v>
      </c>
      <c r="I784" s="102">
        <v>215348</v>
      </c>
      <c r="J784" s="103">
        <v>75152</v>
      </c>
      <c r="K784" s="118" t="str">
        <f t="shared" si="38"/>
        <v>000110193000S2300000</v>
      </c>
      <c r="L784" s="106" t="s">
        <v>905</v>
      </c>
    </row>
    <row r="785" spans="1:12" s="84" customFormat="1" ht="45">
      <c r="A785" s="79" t="s">
        <v>727</v>
      </c>
      <c r="B785" s="78" t="s">
        <v>968</v>
      </c>
      <c r="C785" s="121" t="s">
        <v>1027</v>
      </c>
      <c r="D785" s="125" t="s">
        <v>887</v>
      </c>
      <c r="E785" s="155" t="s">
        <v>152</v>
      </c>
      <c r="F785" s="154"/>
      <c r="G785" s="122" t="s">
        <v>728</v>
      </c>
      <c r="H785" s="80">
        <v>290500</v>
      </c>
      <c r="I785" s="81">
        <v>215348</v>
      </c>
      <c r="J785" s="82">
        <f>MAX(H785-I785,0)</f>
        <v>75152</v>
      </c>
      <c r="K785" s="118" t="str">
        <f t="shared" si="38"/>
        <v>000110193000S2300621</v>
      </c>
      <c r="L785" s="83" t="str">
        <f>C785&amp;D785&amp;E785&amp;F785&amp;G785</f>
        <v>000110193000S2300621</v>
      </c>
    </row>
    <row r="786" spans="1:12" ht="12.75">
      <c r="A786" s="99" t="s">
        <v>1246</v>
      </c>
      <c r="B786" s="100" t="s">
        <v>968</v>
      </c>
      <c r="C786" s="101" t="s">
        <v>1027</v>
      </c>
      <c r="D786" s="124" t="s">
        <v>887</v>
      </c>
      <c r="E786" s="161" t="s">
        <v>1248</v>
      </c>
      <c r="F786" s="163"/>
      <c r="G786" s="129" t="s">
        <v>1027</v>
      </c>
      <c r="H786" s="96">
        <v>400000</v>
      </c>
      <c r="I786" s="102">
        <v>271188</v>
      </c>
      <c r="J786" s="103">
        <v>128812</v>
      </c>
      <c r="K786" s="118" t="str">
        <f t="shared" si="38"/>
        <v>00011019390099990000</v>
      </c>
      <c r="L786" s="106" t="s">
        <v>906</v>
      </c>
    </row>
    <row r="787" spans="1:12" s="84" customFormat="1" ht="22.5">
      <c r="A787" s="79" t="s">
        <v>1129</v>
      </c>
      <c r="B787" s="78" t="s">
        <v>968</v>
      </c>
      <c r="C787" s="121" t="s">
        <v>1027</v>
      </c>
      <c r="D787" s="125" t="s">
        <v>887</v>
      </c>
      <c r="E787" s="155" t="s">
        <v>1248</v>
      </c>
      <c r="F787" s="154"/>
      <c r="G787" s="122" t="s">
        <v>1130</v>
      </c>
      <c r="H787" s="80">
        <v>380000</v>
      </c>
      <c r="I787" s="81">
        <v>264688</v>
      </c>
      <c r="J787" s="82">
        <f>MAX(H787-I787,0)</f>
        <v>115312</v>
      </c>
      <c r="K787" s="118" t="str">
        <f t="shared" si="38"/>
        <v>00011019390099990244</v>
      </c>
      <c r="L787" s="83" t="str">
        <f>C787&amp;D787&amp;E787&amp;F787&amp;G787</f>
        <v>00011019390099990244</v>
      </c>
    </row>
    <row r="788" spans="1:12" s="84" customFormat="1" ht="12.75">
      <c r="A788" s="79" t="s">
        <v>1145</v>
      </c>
      <c r="B788" s="78" t="s">
        <v>968</v>
      </c>
      <c r="C788" s="121" t="s">
        <v>1027</v>
      </c>
      <c r="D788" s="125" t="s">
        <v>887</v>
      </c>
      <c r="E788" s="155" t="s">
        <v>1248</v>
      </c>
      <c r="F788" s="154"/>
      <c r="G788" s="122" t="s">
        <v>1146</v>
      </c>
      <c r="H788" s="80">
        <v>20000</v>
      </c>
      <c r="I788" s="81">
        <v>6500</v>
      </c>
      <c r="J788" s="82">
        <f>MAX(H788-I788,0)</f>
        <v>13500</v>
      </c>
      <c r="K788" s="118" t="str">
        <f t="shared" si="38"/>
        <v>00011019390099990853</v>
      </c>
      <c r="L788" s="83" t="str">
        <f>C788&amp;D788&amp;E788&amp;F788&amp;G788</f>
        <v>00011019390099990853</v>
      </c>
    </row>
    <row r="789" spans="1:12" ht="22.5">
      <c r="A789" s="99" t="s">
        <v>907</v>
      </c>
      <c r="B789" s="100" t="s">
        <v>968</v>
      </c>
      <c r="C789" s="101" t="s">
        <v>1027</v>
      </c>
      <c r="D789" s="124" t="s">
        <v>909</v>
      </c>
      <c r="E789" s="161" t="s">
        <v>1096</v>
      </c>
      <c r="F789" s="163"/>
      <c r="G789" s="129" t="s">
        <v>1027</v>
      </c>
      <c r="H789" s="96">
        <v>20000000</v>
      </c>
      <c r="I789" s="102">
        <v>14745474.47</v>
      </c>
      <c r="J789" s="103">
        <v>5254525.53</v>
      </c>
      <c r="K789" s="118" t="str">
        <f t="shared" si="38"/>
        <v>00013000000000000000</v>
      </c>
      <c r="L789" s="106" t="s">
        <v>908</v>
      </c>
    </row>
    <row r="790" spans="1:12" ht="22.5">
      <c r="A790" s="99" t="s">
        <v>910</v>
      </c>
      <c r="B790" s="100" t="s">
        <v>968</v>
      </c>
      <c r="C790" s="101" t="s">
        <v>1027</v>
      </c>
      <c r="D790" s="124" t="s">
        <v>912</v>
      </c>
      <c r="E790" s="161" t="s">
        <v>1096</v>
      </c>
      <c r="F790" s="163"/>
      <c r="G790" s="129" t="s">
        <v>1027</v>
      </c>
      <c r="H790" s="96">
        <v>20000000</v>
      </c>
      <c r="I790" s="102">
        <v>14745474.47</v>
      </c>
      <c r="J790" s="103">
        <v>5254525.53</v>
      </c>
      <c r="K790" s="118" t="str">
        <f t="shared" si="38"/>
        <v>00013010000000000000</v>
      </c>
      <c r="L790" s="106" t="s">
        <v>911</v>
      </c>
    </row>
    <row r="791" spans="1:12" ht="12.75">
      <c r="A791" s="99" t="s">
        <v>913</v>
      </c>
      <c r="B791" s="100" t="s">
        <v>968</v>
      </c>
      <c r="C791" s="101" t="s">
        <v>1027</v>
      </c>
      <c r="D791" s="124" t="s">
        <v>912</v>
      </c>
      <c r="E791" s="161" t="s">
        <v>915</v>
      </c>
      <c r="F791" s="163"/>
      <c r="G791" s="129" t="s">
        <v>1027</v>
      </c>
      <c r="H791" s="96">
        <v>20000000</v>
      </c>
      <c r="I791" s="102">
        <v>14745474.47</v>
      </c>
      <c r="J791" s="103">
        <v>5254525.53</v>
      </c>
      <c r="K791" s="118" t="str">
        <f t="shared" si="38"/>
        <v>00013019900000000000</v>
      </c>
      <c r="L791" s="106" t="s">
        <v>914</v>
      </c>
    </row>
    <row r="792" spans="1:12" ht="12.75">
      <c r="A792" s="99" t="s">
        <v>916</v>
      </c>
      <c r="B792" s="100" t="s">
        <v>968</v>
      </c>
      <c r="C792" s="101" t="s">
        <v>1027</v>
      </c>
      <c r="D792" s="124" t="s">
        <v>912</v>
      </c>
      <c r="E792" s="161" t="s">
        <v>918</v>
      </c>
      <c r="F792" s="163"/>
      <c r="G792" s="129" t="s">
        <v>1027</v>
      </c>
      <c r="H792" s="96">
        <v>20000000</v>
      </c>
      <c r="I792" s="102">
        <v>14745474.47</v>
      </c>
      <c r="J792" s="103">
        <v>5254525.53</v>
      </c>
      <c r="K792" s="118" t="str">
        <f t="shared" si="38"/>
        <v>00013019900000090000</v>
      </c>
      <c r="L792" s="106" t="s">
        <v>917</v>
      </c>
    </row>
    <row r="793" spans="1:12" s="84" customFormat="1" ht="12.75">
      <c r="A793" s="79" t="s">
        <v>919</v>
      </c>
      <c r="B793" s="78" t="s">
        <v>968</v>
      </c>
      <c r="C793" s="121" t="s">
        <v>1027</v>
      </c>
      <c r="D793" s="125" t="s">
        <v>912</v>
      </c>
      <c r="E793" s="155" t="s">
        <v>918</v>
      </c>
      <c r="F793" s="154"/>
      <c r="G793" s="122" t="s">
        <v>920</v>
      </c>
      <c r="H793" s="80">
        <v>20000000</v>
      </c>
      <c r="I793" s="81">
        <v>14745474.47</v>
      </c>
      <c r="J793" s="82">
        <f>MAX(H793-I793,0)</f>
        <v>5254525.53</v>
      </c>
      <c r="K793" s="118" t="str">
        <f t="shared" si="38"/>
        <v>00013019900000090730</v>
      </c>
      <c r="L793" s="83" t="str">
        <f>C793&amp;D793&amp;E793&amp;F793&amp;G793</f>
        <v>00013019900000090730</v>
      </c>
    </row>
    <row r="794" spans="1:12" ht="33.75">
      <c r="A794" s="99" t="s">
        <v>921</v>
      </c>
      <c r="B794" s="100" t="s">
        <v>968</v>
      </c>
      <c r="C794" s="101" t="s">
        <v>1027</v>
      </c>
      <c r="D794" s="124" t="s">
        <v>923</v>
      </c>
      <c r="E794" s="161" t="s">
        <v>1096</v>
      </c>
      <c r="F794" s="163"/>
      <c r="G794" s="129" t="s">
        <v>1027</v>
      </c>
      <c r="H794" s="96">
        <v>41536900</v>
      </c>
      <c r="I794" s="102">
        <v>27972600</v>
      </c>
      <c r="J794" s="103">
        <v>13564300</v>
      </c>
      <c r="K794" s="118" t="str">
        <f t="shared" si="38"/>
        <v>00014000000000000000</v>
      </c>
      <c r="L794" s="106" t="s">
        <v>922</v>
      </c>
    </row>
    <row r="795" spans="1:12" ht="33.75">
      <c r="A795" s="99" t="s">
        <v>924</v>
      </c>
      <c r="B795" s="100" t="s">
        <v>968</v>
      </c>
      <c r="C795" s="101" t="s">
        <v>1027</v>
      </c>
      <c r="D795" s="124" t="s">
        <v>926</v>
      </c>
      <c r="E795" s="161" t="s">
        <v>1096</v>
      </c>
      <c r="F795" s="163"/>
      <c r="G795" s="129" t="s">
        <v>1027</v>
      </c>
      <c r="H795" s="96">
        <v>41536900</v>
      </c>
      <c r="I795" s="102">
        <v>27972600</v>
      </c>
      <c r="J795" s="103">
        <v>13564300</v>
      </c>
      <c r="K795" s="118" t="str">
        <f t="shared" si="38"/>
        <v>00014010000000000000</v>
      </c>
      <c r="L795" s="106" t="s">
        <v>925</v>
      </c>
    </row>
    <row r="796" spans="1:12" ht="22.5">
      <c r="A796" s="99" t="s">
        <v>1131</v>
      </c>
      <c r="B796" s="100" t="s">
        <v>968</v>
      </c>
      <c r="C796" s="101" t="s">
        <v>1027</v>
      </c>
      <c r="D796" s="124" t="s">
        <v>926</v>
      </c>
      <c r="E796" s="161" t="s">
        <v>1133</v>
      </c>
      <c r="F796" s="163"/>
      <c r="G796" s="129" t="s">
        <v>1027</v>
      </c>
      <c r="H796" s="96">
        <v>41536900</v>
      </c>
      <c r="I796" s="102">
        <v>27972600</v>
      </c>
      <c r="J796" s="103">
        <v>13564300</v>
      </c>
      <c r="K796" s="118" t="str">
        <f t="shared" si="38"/>
        <v>00014019300000000000</v>
      </c>
      <c r="L796" s="106" t="s">
        <v>927</v>
      </c>
    </row>
    <row r="797" spans="1:12" ht="22.5">
      <c r="A797" s="99" t="s">
        <v>928</v>
      </c>
      <c r="B797" s="100" t="s">
        <v>968</v>
      </c>
      <c r="C797" s="101" t="s">
        <v>1027</v>
      </c>
      <c r="D797" s="124" t="s">
        <v>926</v>
      </c>
      <c r="E797" s="161" t="s">
        <v>930</v>
      </c>
      <c r="F797" s="163"/>
      <c r="G797" s="129" t="s">
        <v>1027</v>
      </c>
      <c r="H797" s="96">
        <v>41536900</v>
      </c>
      <c r="I797" s="102">
        <v>27972600</v>
      </c>
      <c r="J797" s="103">
        <v>13564300</v>
      </c>
      <c r="K797" s="118" t="str">
        <f t="shared" si="38"/>
        <v>00014019300070100000</v>
      </c>
      <c r="L797" s="106" t="s">
        <v>929</v>
      </c>
    </row>
    <row r="798" spans="1:12" s="84" customFormat="1" ht="12.75">
      <c r="A798" s="79" t="s">
        <v>931</v>
      </c>
      <c r="B798" s="78" t="s">
        <v>968</v>
      </c>
      <c r="C798" s="121" t="s">
        <v>1027</v>
      </c>
      <c r="D798" s="125" t="s">
        <v>926</v>
      </c>
      <c r="E798" s="155" t="s">
        <v>930</v>
      </c>
      <c r="F798" s="154"/>
      <c r="G798" s="122" t="s">
        <v>932</v>
      </c>
      <c r="H798" s="80">
        <v>41536900</v>
      </c>
      <c r="I798" s="81">
        <v>27972600</v>
      </c>
      <c r="J798" s="82">
        <f>MAX(H798-I798,0)</f>
        <v>13564300</v>
      </c>
      <c r="K798" s="118" t="str">
        <f t="shared" si="38"/>
        <v>00014019300070100511</v>
      </c>
      <c r="L798" s="83" t="str">
        <f>C798&amp;D798&amp;E798&amp;F798&amp;G798</f>
        <v>00014019300070100511</v>
      </c>
    </row>
    <row r="799" spans="1:11" ht="5.25" customHeight="1" hidden="1" thickBot="1">
      <c r="A799" s="17"/>
      <c r="B799" s="29"/>
      <c r="C799" s="30"/>
      <c r="D799" s="30"/>
      <c r="E799" s="30"/>
      <c r="F799" s="30"/>
      <c r="G799" s="30"/>
      <c r="H799" s="46"/>
      <c r="I799" s="47"/>
      <c r="J799" s="52"/>
      <c r="K799" s="115"/>
    </row>
    <row r="800" spans="1:11" ht="13.5" thickBot="1">
      <c r="A800" s="25"/>
      <c r="B800" s="25"/>
      <c r="C800" s="21"/>
      <c r="D800" s="21"/>
      <c r="E800" s="21"/>
      <c r="F800" s="21"/>
      <c r="G800" s="21"/>
      <c r="H800" s="45"/>
      <c r="I800" s="45"/>
      <c r="J800" s="45"/>
      <c r="K800" s="45"/>
    </row>
    <row r="801" spans="1:10" ht="28.5" customHeight="1" thickBot="1">
      <c r="A801" s="40" t="s">
        <v>979</v>
      </c>
      <c r="B801" s="41">
        <v>450</v>
      </c>
      <c r="C801" s="167" t="s">
        <v>978</v>
      </c>
      <c r="D801" s="168"/>
      <c r="E801" s="168"/>
      <c r="F801" s="168"/>
      <c r="G801" s="169"/>
      <c r="H801" s="53">
        <f>H15-H161</f>
        <v>-31059793</v>
      </c>
      <c r="I801" s="53">
        <f>I15-I161</f>
        <v>27782396.77</v>
      </c>
      <c r="J801" s="92" t="s">
        <v>978</v>
      </c>
    </row>
    <row r="802" spans="1:10" ht="12.75">
      <c r="A802" s="25"/>
      <c r="B802" s="28"/>
      <c r="C802" s="21"/>
      <c r="D802" s="21"/>
      <c r="E802" s="21"/>
      <c r="F802" s="21"/>
      <c r="G802" s="21"/>
      <c r="H802" s="21"/>
      <c r="I802" s="21"/>
      <c r="J802" s="21"/>
    </row>
    <row r="803" spans="1:11" ht="15">
      <c r="A803" s="194" t="s">
        <v>992</v>
      </c>
      <c r="B803" s="194"/>
      <c r="C803" s="194"/>
      <c r="D803" s="194"/>
      <c r="E803" s="194"/>
      <c r="F803" s="194"/>
      <c r="G803" s="194"/>
      <c r="H803" s="194"/>
      <c r="I803" s="194"/>
      <c r="J803" s="194"/>
      <c r="K803" s="112"/>
    </row>
    <row r="804" spans="1:11" ht="12.75">
      <c r="A804" s="8"/>
      <c r="B804" s="24"/>
      <c r="C804" s="9"/>
      <c r="D804" s="9"/>
      <c r="E804" s="9"/>
      <c r="F804" s="9"/>
      <c r="G804" s="9"/>
      <c r="H804" s="10"/>
      <c r="I804" s="10"/>
      <c r="J804" s="39" t="s">
        <v>988</v>
      </c>
      <c r="K804" s="39"/>
    </row>
    <row r="805" spans="1:11" ht="16.5" customHeight="1">
      <c r="A805" s="195" t="s">
        <v>999</v>
      </c>
      <c r="B805" s="195" t="s">
        <v>1000</v>
      </c>
      <c r="C805" s="170" t="s">
        <v>1005</v>
      </c>
      <c r="D805" s="171"/>
      <c r="E805" s="171"/>
      <c r="F805" s="171"/>
      <c r="G805" s="172"/>
      <c r="H805" s="195" t="s">
        <v>1002</v>
      </c>
      <c r="I805" s="195" t="s">
        <v>984</v>
      </c>
      <c r="J805" s="195" t="s">
        <v>1003</v>
      </c>
      <c r="K805" s="113"/>
    </row>
    <row r="806" spans="1:11" ht="16.5" customHeight="1">
      <c r="A806" s="196"/>
      <c r="B806" s="196"/>
      <c r="C806" s="173"/>
      <c r="D806" s="174"/>
      <c r="E806" s="174"/>
      <c r="F806" s="174"/>
      <c r="G806" s="175"/>
      <c r="H806" s="196"/>
      <c r="I806" s="196"/>
      <c r="J806" s="196"/>
      <c r="K806" s="113"/>
    </row>
    <row r="807" spans="1:11" ht="16.5" customHeight="1">
      <c r="A807" s="197"/>
      <c r="B807" s="197"/>
      <c r="C807" s="176"/>
      <c r="D807" s="177"/>
      <c r="E807" s="177"/>
      <c r="F807" s="177"/>
      <c r="G807" s="178"/>
      <c r="H807" s="197"/>
      <c r="I807" s="197"/>
      <c r="J807" s="197"/>
      <c r="K807" s="113"/>
    </row>
    <row r="808" spans="1:11" ht="13.5" thickBot="1">
      <c r="A808" s="69">
        <v>1</v>
      </c>
      <c r="B808" s="12">
        <v>2</v>
      </c>
      <c r="C808" s="179">
        <v>3</v>
      </c>
      <c r="D808" s="180"/>
      <c r="E808" s="180"/>
      <c r="F808" s="180"/>
      <c r="G808" s="181"/>
      <c r="H808" s="13" t="s">
        <v>963</v>
      </c>
      <c r="I808" s="13" t="s">
        <v>986</v>
      </c>
      <c r="J808" s="13" t="s">
        <v>987</v>
      </c>
      <c r="K808" s="114"/>
    </row>
    <row r="809" spans="1:10" ht="12.75" customHeight="1">
      <c r="A809" s="73" t="s">
        <v>993</v>
      </c>
      <c r="B809" s="37" t="s">
        <v>969</v>
      </c>
      <c r="C809" s="182" t="s">
        <v>978</v>
      </c>
      <c r="D809" s="183"/>
      <c r="E809" s="183"/>
      <c r="F809" s="183"/>
      <c r="G809" s="184"/>
      <c r="H809" s="65">
        <f>H811+H833+H838</f>
        <v>31059793</v>
      </c>
      <c r="I809" s="65">
        <f>I811+I833+I838</f>
        <v>-27782396.77</v>
      </c>
      <c r="J809" s="128">
        <f>J811+J833+J838</f>
        <v>93531689.13</v>
      </c>
    </row>
    <row r="810" spans="1:10" ht="12.75" customHeight="1">
      <c r="A810" s="74" t="s">
        <v>972</v>
      </c>
      <c r="B810" s="38"/>
      <c r="C810" s="185"/>
      <c r="D810" s="186"/>
      <c r="E810" s="186"/>
      <c r="F810" s="186"/>
      <c r="G810" s="187"/>
      <c r="H810" s="42"/>
      <c r="I810" s="43"/>
      <c r="J810" s="44"/>
    </row>
    <row r="811" spans="1:10" ht="12.75" customHeight="1">
      <c r="A811" s="73" t="s">
        <v>994</v>
      </c>
      <c r="B811" s="48" t="s">
        <v>973</v>
      </c>
      <c r="C811" s="164" t="s">
        <v>978</v>
      </c>
      <c r="D811" s="165"/>
      <c r="E811" s="165"/>
      <c r="F811" s="165"/>
      <c r="G811" s="166"/>
      <c r="H811" s="51">
        <f>H813</f>
        <v>28070300</v>
      </c>
      <c r="I811" s="51">
        <f>I813</f>
        <v>7474499.36</v>
      </c>
      <c r="J811" s="89">
        <v>55285300</v>
      </c>
    </row>
    <row r="812" spans="1:10" ht="12.75" customHeight="1">
      <c r="A812" s="74" t="s">
        <v>971</v>
      </c>
      <c r="B812" s="49"/>
      <c r="C812" s="202"/>
      <c r="D812" s="203"/>
      <c r="E812" s="203"/>
      <c r="F812" s="203"/>
      <c r="G812" s="204"/>
      <c r="H812" s="61"/>
      <c r="I812" s="62"/>
      <c r="J812" s="63"/>
    </row>
    <row r="813" spans="1:12" ht="22.5">
      <c r="A813" s="99" t="s">
        <v>1049</v>
      </c>
      <c r="B813" s="100" t="s">
        <v>973</v>
      </c>
      <c r="C813" s="107" t="s">
        <v>1027</v>
      </c>
      <c r="D813" s="158" t="s">
        <v>1050</v>
      </c>
      <c r="E813" s="159"/>
      <c r="F813" s="159"/>
      <c r="G813" s="160"/>
      <c r="H813" s="96">
        <f>SUM(H814,H819,H825)</f>
        <v>28070300</v>
      </c>
      <c r="I813" s="96">
        <f>SUM(I814,I819,I825)</f>
        <v>7474499.36</v>
      </c>
      <c r="J813" s="103">
        <v>55285300</v>
      </c>
      <c r="K813" s="115" t="str">
        <f aca="true" t="shared" si="39" ref="K813:K829">C813&amp;D813&amp;G813</f>
        <v>00001000000000000000</v>
      </c>
      <c r="L813" s="106" t="s">
        <v>1051</v>
      </c>
    </row>
    <row r="814" spans="1:12" ht="22.5">
      <c r="A814" s="99" t="s">
        <v>1052</v>
      </c>
      <c r="B814" s="100" t="s">
        <v>973</v>
      </c>
      <c r="C814" s="107" t="s">
        <v>1027</v>
      </c>
      <c r="D814" s="158" t="s">
        <v>1053</v>
      </c>
      <c r="E814" s="159"/>
      <c r="F814" s="159"/>
      <c r="G814" s="160"/>
      <c r="H814" s="96">
        <v>51696300</v>
      </c>
      <c r="I814" s="102">
        <v>8000000</v>
      </c>
      <c r="J814" s="103">
        <v>52396300</v>
      </c>
      <c r="K814" s="115" t="str">
        <f t="shared" si="39"/>
        <v>00001020000000000000</v>
      </c>
      <c r="L814" s="106" t="s">
        <v>1054</v>
      </c>
    </row>
    <row r="815" spans="1:12" ht="22.5">
      <c r="A815" s="99" t="s">
        <v>1055</v>
      </c>
      <c r="B815" s="100" t="s">
        <v>973</v>
      </c>
      <c r="C815" s="107" t="s">
        <v>1027</v>
      </c>
      <c r="D815" s="158" t="s">
        <v>1056</v>
      </c>
      <c r="E815" s="159"/>
      <c r="F815" s="159"/>
      <c r="G815" s="160"/>
      <c r="H815" s="96">
        <v>212096300</v>
      </c>
      <c r="I815" s="102">
        <v>159700000</v>
      </c>
      <c r="J815" s="103">
        <v>52396300</v>
      </c>
      <c r="K815" s="115" t="str">
        <f t="shared" si="39"/>
        <v>00001020000000000700</v>
      </c>
      <c r="L815" s="106" t="s">
        <v>1057</v>
      </c>
    </row>
    <row r="816" spans="1:12" ht="22.5">
      <c r="A816" s="99" t="s">
        <v>1058</v>
      </c>
      <c r="B816" s="100" t="s">
        <v>973</v>
      </c>
      <c r="C816" s="107" t="s">
        <v>1027</v>
      </c>
      <c r="D816" s="158" t="s">
        <v>1059</v>
      </c>
      <c r="E816" s="159"/>
      <c r="F816" s="159"/>
      <c r="G816" s="160"/>
      <c r="H816" s="96">
        <v>-160400000</v>
      </c>
      <c r="I816" s="102">
        <v>-151700000</v>
      </c>
      <c r="J816" s="103">
        <v>0</v>
      </c>
      <c r="K816" s="115" t="str">
        <f t="shared" si="39"/>
        <v>00001020000000000800</v>
      </c>
      <c r="L816" s="106" t="s">
        <v>1060</v>
      </c>
    </row>
    <row r="817" spans="1:12" s="84" customFormat="1" ht="33.75">
      <c r="A817" s="77" t="s">
        <v>1061</v>
      </c>
      <c r="B817" s="78" t="s">
        <v>973</v>
      </c>
      <c r="C817" s="121" t="s">
        <v>1027</v>
      </c>
      <c r="D817" s="155" t="s">
        <v>1062</v>
      </c>
      <c r="E817" s="156"/>
      <c r="F817" s="156"/>
      <c r="G817" s="157"/>
      <c r="H817" s="80">
        <v>212096300</v>
      </c>
      <c r="I817" s="81">
        <v>159700000</v>
      </c>
      <c r="J817" s="82">
        <f>MAX(H817-I817,0)</f>
        <v>52396300</v>
      </c>
      <c r="K817" s="116" t="str">
        <f t="shared" si="39"/>
        <v>00001020000050000710</v>
      </c>
      <c r="L817" s="83" t="str">
        <f>C817&amp;D817&amp;G817</f>
        <v>00001020000050000710</v>
      </c>
    </row>
    <row r="818" spans="1:12" s="84" customFormat="1" ht="33.75">
      <c r="A818" s="77" t="s">
        <v>1063</v>
      </c>
      <c r="B818" s="78" t="s">
        <v>973</v>
      </c>
      <c r="C818" s="121" t="s">
        <v>1027</v>
      </c>
      <c r="D818" s="155" t="s">
        <v>1064</v>
      </c>
      <c r="E818" s="156"/>
      <c r="F818" s="156"/>
      <c r="G818" s="157"/>
      <c r="H818" s="80">
        <v>-160400000</v>
      </c>
      <c r="I818" s="81">
        <v>-151700000</v>
      </c>
      <c r="J818" s="82">
        <f>MAX(H818-I818,0)</f>
        <v>0</v>
      </c>
      <c r="K818" s="116" t="str">
        <f t="shared" si="39"/>
        <v>00001020000050000810</v>
      </c>
      <c r="L818" s="83" t="str">
        <f>C818&amp;D818&amp;G818</f>
        <v>00001020000050000810</v>
      </c>
    </row>
    <row r="819" spans="1:12" ht="22.5">
      <c r="A819" s="99" t="s">
        <v>1065</v>
      </c>
      <c r="B819" s="100" t="s">
        <v>973</v>
      </c>
      <c r="C819" s="107" t="s">
        <v>1027</v>
      </c>
      <c r="D819" s="158" t="s">
        <v>1066</v>
      </c>
      <c r="E819" s="159"/>
      <c r="F819" s="159"/>
      <c r="G819" s="160"/>
      <c r="H819" s="96">
        <v>-20737000</v>
      </c>
      <c r="I819" s="102">
        <v>-526000</v>
      </c>
      <c r="J819" s="103">
        <v>2889000</v>
      </c>
      <c r="K819" s="115" t="str">
        <f t="shared" si="39"/>
        <v>00001030000000000000</v>
      </c>
      <c r="L819" s="106" t="s">
        <v>1067</v>
      </c>
    </row>
    <row r="820" spans="1:12" ht="33.75">
      <c r="A820" s="99" t="s">
        <v>1068</v>
      </c>
      <c r="B820" s="100" t="s">
        <v>973</v>
      </c>
      <c r="C820" s="107" t="s">
        <v>1027</v>
      </c>
      <c r="D820" s="158" t="s">
        <v>1069</v>
      </c>
      <c r="E820" s="159"/>
      <c r="F820" s="159"/>
      <c r="G820" s="160"/>
      <c r="H820" s="96">
        <v>-20737000</v>
      </c>
      <c r="I820" s="102">
        <v>-526000</v>
      </c>
      <c r="J820" s="103">
        <v>2889000</v>
      </c>
      <c r="K820" s="115" t="str">
        <f t="shared" si="39"/>
        <v>00001030100000000000</v>
      </c>
      <c r="L820" s="106" t="s">
        <v>1070</v>
      </c>
    </row>
    <row r="821" spans="1:12" ht="33.75">
      <c r="A821" s="99" t="s">
        <v>1071</v>
      </c>
      <c r="B821" s="100" t="s">
        <v>973</v>
      </c>
      <c r="C821" s="107" t="s">
        <v>1027</v>
      </c>
      <c r="D821" s="158" t="s">
        <v>1072</v>
      </c>
      <c r="E821" s="159"/>
      <c r="F821" s="159"/>
      <c r="G821" s="160"/>
      <c r="H821" s="96">
        <v>7625000</v>
      </c>
      <c r="I821" s="102">
        <v>4736000</v>
      </c>
      <c r="J821" s="103">
        <v>2889000</v>
      </c>
      <c r="K821" s="115" t="str">
        <f t="shared" si="39"/>
        <v>00001030100000000700</v>
      </c>
      <c r="L821" s="106" t="s">
        <v>1073</v>
      </c>
    </row>
    <row r="822" spans="1:12" ht="33.75">
      <c r="A822" s="99" t="s">
        <v>1074</v>
      </c>
      <c r="B822" s="100" t="s">
        <v>973</v>
      </c>
      <c r="C822" s="107" t="s">
        <v>1027</v>
      </c>
      <c r="D822" s="158" t="s">
        <v>1075</v>
      </c>
      <c r="E822" s="159"/>
      <c r="F822" s="159"/>
      <c r="G822" s="160"/>
      <c r="H822" s="96">
        <v>-28362000</v>
      </c>
      <c r="I822" s="102">
        <v>-5262000</v>
      </c>
      <c r="J822" s="103">
        <v>0</v>
      </c>
      <c r="K822" s="115" t="str">
        <f t="shared" si="39"/>
        <v>00001030100000000800</v>
      </c>
      <c r="L822" s="106" t="s">
        <v>1076</v>
      </c>
    </row>
    <row r="823" spans="1:12" s="84" customFormat="1" ht="33.75">
      <c r="A823" s="77" t="s">
        <v>1077</v>
      </c>
      <c r="B823" s="78" t="s">
        <v>973</v>
      </c>
      <c r="C823" s="121" t="s">
        <v>1027</v>
      </c>
      <c r="D823" s="155" t="s">
        <v>1078</v>
      </c>
      <c r="E823" s="156"/>
      <c r="F823" s="156"/>
      <c r="G823" s="157"/>
      <c r="H823" s="80">
        <v>7625000</v>
      </c>
      <c r="I823" s="81">
        <v>4736000</v>
      </c>
      <c r="J823" s="82">
        <f>MAX(H823-I823,0)</f>
        <v>2889000</v>
      </c>
      <c r="K823" s="116" t="str">
        <f t="shared" si="39"/>
        <v>00001030100050000710</v>
      </c>
      <c r="L823" s="83" t="str">
        <f>C823&amp;D823&amp;G823</f>
        <v>00001030100050000710</v>
      </c>
    </row>
    <row r="824" spans="1:12" s="84" customFormat="1" ht="33.75">
      <c r="A824" s="77" t="s">
        <v>1079</v>
      </c>
      <c r="B824" s="78" t="s">
        <v>973</v>
      </c>
      <c r="C824" s="121" t="s">
        <v>1027</v>
      </c>
      <c r="D824" s="155" t="s">
        <v>1080</v>
      </c>
      <c r="E824" s="156"/>
      <c r="F824" s="156"/>
      <c r="G824" s="157"/>
      <c r="H824" s="80">
        <v>-28362000</v>
      </c>
      <c r="I824" s="81">
        <v>-5262000</v>
      </c>
      <c r="J824" s="82">
        <f>MAX(H824-I824,0)</f>
        <v>0</v>
      </c>
      <c r="K824" s="116" t="str">
        <f t="shared" si="39"/>
        <v>00001030100050000810</v>
      </c>
      <c r="L824" s="83" t="str">
        <f>C824&amp;D824&amp;G824</f>
        <v>00001030100050000810</v>
      </c>
    </row>
    <row r="825" spans="1:12" ht="22.5">
      <c r="A825" s="99" t="s">
        <v>1081</v>
      </c>
      <c r="B825" s="100" t="s">
        <v>973</v>
      </c>
      <c r="C825" s="107" t="s">
        <v>1027</v>
      </c>
      <c r="D825" s="158" t="s">
        <v>1082</v>
      </c>
      <c r="E825" s="159"/>
      <c r="F825" s="159"/>
      <c r="G825" s="160"/>
      <c r="H825" s="96">
        <v>-2889000</v>
      </c>
      <c r="I825" s="102">
        <v>499.36</v>
      </c>
      <c r="J825" s="103">
        <v>0</v>
      </c>
      <c r="K825" s="115" t="str">
        <f t="shared" si="39"/>
        <v>00001060000000000000</v>
      </c>
      <c r="L825" s="106" t="s">
        <v>1083</v>
      </c>
    </row>
    <row r="826" spans="1:12" ht="22.5">
      <c r="A826" s="99" t="s">
        <v>1084</v>
      </c>
      <c r="B826" s="100" t="s">
        <v>973</v>
      </c>
      <c r="C826" s="107" t="s">
        <v>1027</v>
      </c>
      <c r="D826" s="158" t="s">
        <v>1085</v>
      </c>
      <c r="E826" s="159"/>
      <c r="F826" s="159"/>
      <c r="G826" s="160"/>
      <c r="H826" s="96">
        <v>-2889000</v>
      </c>
      <c r="I826" s="102">
        <v>499.36</v>
      </c>
      <c r="J826" s="103">
        <v>0</v>
      </c>
      <c r="K826" s="115" t="str">
        <f t="shared" si="39"/>
        <v>00001060500000000000</v>
      </c>
      <c r="L826" s="106" t="s">
        <v>1086</v>
      </c>
    </row>
    <row r="827" spans="1:12" ht="22.5">
      <c r="A827" s="99" t="s">
        <v>738</v>
      </c>
      <c r="B827" s="100" t="s">
        <v>973</v>
      </c>
      <c r="C827" s="107" t="s">
        <v>1027</v>
      </c>
      <c r="D827" s="158" t="s">
        <v>739</v>
      </c>
      <c r="E827" s="159"/>
      <c r="F827" s="159"/>
      <c r="G827" s="160"/>
      <c r="H827" s="96">
        <v>-2889000</v>
      </c>
      <c r="I827" s="102">
        <v>0</v>
      </c>
      <c r="J827" s="103">
        <v>0</v>
      </c>
      <c r="K827" s="115" t="str">
        <f t="shared" si="39"/>
        <v>00001060500000000500</v>
      </c>
      <c r="L827" s="106" t="s">
        <v>1089</v>
      </c>
    </row>
    <row r="828" spans="1:12" ht="22.5">
      <c r="A828" s="99" t="s">
        <v>1087</v>
      </c>
      <c r="B828" s="100" t="s">
        <v>973</v>
      </c>
      <c r="C828" s="107" t="s">
        <v>1027</v>
      </c>
      <c r="D828" s="158" t="s">
        <v>1088</v>
      </c>
      <c r="E828" s="159"/>
      <c r="F828" s="159"/>
      <c r="G828" s="160"/>
      <c r="H828" s="96">
        <v>0</v>
      </c>
      <c r="I828" s="102">
        <v>499.36</v>
      </c>
      <c r="J828" s="103">
        <v>0</v>
      </c>
      <c r="K828" s="115" t="str">
        <f t="shared" si="39"/>
        <v>00001060500000000600</v>
      </c>
      <c r="L828" s="106" t="s">
        <v>1092</v>
      </c>
    </row>
    <row r="829" spans="1:12" s="84" customFormat="1" ht="22.5">
      <c r="A829" s="99" t="s">
        <v>1090</v>
      </c>
      <c r="B829" s="100" t="s">
        <v>973</v>
      </c>
      <c r="C829" s="107" t="s">
        <v>1027</v>
      </c>
      <c r="D829" s="158" t="s">
        <v>1091</v>
      </c>
      <c r="E829" s="159"/>
      <c r="F829" s="159"/>
      <c r="G829" s="160"/>
      <c r="H829" s="96">
        <v>0</v>
      </c>
      <c r="I829" s="102">
        <v>499.36</v>
      </c>
      <c r="J829" s="103">
        <v>0</v>
      </c>
      <c r="K829" s="116" t="str">
        <f t="shared" si="39"/>
        <v>00001060501000000600</v>
      </c>
      <c r="L829" s="83" t="str">
        <f>C829&amp;D829&amp;G829</f>
        <v>00001060501000000600</v>
      </c>
    </row>
    <row r="830" spans="1:12" s="84" customFormat="1" ht="33.75">
      <c r="A830" s="77" t="s">
        <v>1093</v>
      </c>
      <c r="B830" s="78" t="s">
        <v>973</v>
      </c>
      <c r="C830" s="121" t="s">
        <v>1027</v>
      </c>
      <c r="D830" s="155" t="s">
        <v>1094</v>
      </c>
      <c r="E830" s="156"/>
      <c r="F830" s="156"/>
      <c r="G830" s="157"/>
      <c r="H830" s="80">
        <v>0</v>
      </c>
      <c r="I830" s="81">
        <v>499.36</v>
      </c>
      <c r="J830" s="82">
        <f>MAX(H830-I830,0)</f>
        <v>0</v>
      </c>
      <c r="K830" s="116"/>
      <c r="L830" s="83"/>
    </row>
    <row r="831" spans="1:12" s="84" customFormat="1" ht="33.75">
      <c r="A831" s="99" t="s">
        <v>740</v>
      </c>
      <c r="B831" s="100" t="s">
        <v>973</v>
      </c>
      <c r="C831" s="107" t="s">
        <v>1027</v>
      </c>
      <c r="D831" s="158" t="s">
        <v>741</v>
      </c>
      <c r="E831" s="159"/>
      <c r="F831" s="159"/>
      <c r="G831" s="160"/>
      <c r="H831" s="96">
        <v>-2889000</v>
      </c>
      <c r="I831" s="102">
        <v>0</v>
      </c>
      <c r="J831" s="103">
        <v>0</v>
      </c>
      <c r="K831" s="116"/>
      <c r="L831" s="83"/>
    </row>
    <row r="832" spans="1:12" s="84" customFormat="1" ht="33.75">
      <c r="A832" s="77" t="s">
        <v>742</v>
      </c>
      <c r="B832" s="78" t="s">
        <v>973</v>
      </c>
      <c r="C832" s="121" t="s">
        <v>1027</v>
      </c>
      <c r="D832" s="155" t="s">
        <v>743</v>
      </c>
      <c r="E832" s="156"/>
      <c r="F832" s="156"/>
      <c r="G832" s="157"/>
      <c r="H832" s="80">
        <v>-2889000</v>
      </c>
      <c r="I832" s="81">
        <v>0</v>
      </c>
      <c r="J832" s="82">
        <f>MAX(H832-I832,0)</f>
        <v>0</v>
      </c>
      <c r="K832" s="116"/>
      <c r="L832" s="83"/>
    </row>
    <row r="833" spans="1:10" ht="12.75" customHeight="1">
      <c r="A833" s="73" t="s">
        <v>995</v>
      </c>
      <c r="B833" s="49" t="s">
        <v>974</v>
      </c>
      <c r="C833" s="202" t="s">
        <v>978</v>
      </c>
      <c r="D833" s="203"/>
      <c r="E833" s="203"/>
      <c r="F833" s="203"/>
      <c r="G833" s="204"/>
      <c r="H833" s="51">
        <v>0</v>
      </c>
      <c r="I833" s="51">
        <v>0</v>
      </c>
      <c r="J833" s="90">
        <v>0</v>
      </c>
    </row>
    <row r="834" spans="1:10" ht="12.75" customHeight="1">
      <c r="A834" s="74" t="s">
        <v>971</v>
      </c>
      <c r="B834" s="49"/>
      <c r="C834" s="202"/>
      <c r="D834" s="203"/>
      <c r="E834" s="203"/>
      <c r="F834" s="203"/>
      <c r="G834" s="204"/>
      <c r="H834" s="61"/>
      <c r="I834" s="62"/>
      <c r="J834" s="63"/>
    </row>
    <row r="835" spans="1:12" ht="12.75" customHeight="1" hidden="1">
      <c r="A835" s="131"/>
      <c r="B835" s="132" t="s">
        <v>974</v>
      </c>
      <c r="C835" s="133"/>
      <c r="D835" s="208"/>
      <c r="E835" s="209"/>
      <c r="F835" s="209"/>
      <c r="G835" s="210"/>
      <c r="H835" s="134"/>
      <c r="I835" s="135"/>
      <c r="J835" s="136"/>
      <c r="K835" s="137">
        <f>C835&amp;D835&amp;G835</f>
      </c>
      <c r="L835" s="138"/>
    </row>
    <row r="836" spans="1:12" s="84" customFormat="1" ht="12.75">
      <c r="A836" s="139"/>
      <c r="B836" s="140" t="s">
        <v>974</v>
      </c>
      <c r="C836" s="141"/>
      <c r="D836" s="211"/>
      <c r="E836" s="211"/>
      <c r="F836" s="211"/>
      <c r="G836" s="212"/>
      <c r="H836" s="142"/>
      <c r="I836" s="143"/>
      <c r="J836" s="144">
        <f>MAX(H836-I836,0)</f>
        <v>0</v>
      </c>
      <c r="K836" s="145">
        <f>C836&amp;D836&amp;G836</f>
      </c>
      <c r="L836" s="146">
        <f>C836&amp;D836&amp;G836</f>
      </c>
    </row>
    <row r="837" spans="1:11" ht="12.75" customHeight="1" hidden="1">
      <c r="A837" s="75"/>
      <c r="B837" s="16"/>
      <c r="C837" s="14"/>
      <c r="D837" s="14"/>
      <c r="E837" s="14"/>
      <c r="F837" s="14"/>
      <c r="G837" s="14"/>
      <c r="H837" s="33"/>
      <c r="I837" s="34"/>
      <c r="J837" s="54"/>
      <c r="K837" s="117"/>
    </row>
    <row r="838" spans="1:10" ht="12.75" customHeight="1">
      <c r="A838" s="73" t="s">
        <v>977</v>
      </c>
      <c r="B838" s="49" t="s">
        <v>970</v>
      </c>
      <c r="C838" s="205" t="s">
        <v>1013</v>
      </c>
      <c r="D838" s="206"/>
      <c r="E838" s="206"/>
      <c r="F838" s="206"/>
      <c r="G838" s="207"/>
      <c r="H838" s="51">
        <v>2989493</v>
      </c>
      <c r="I838" s="51">
        <v>-35256896.13</v>
      </c>
      <c r="J838" s="91">
        <f>IF(AND(H838&lt;&gt;0,H838&lt;&gt;""),MAX(H838-I838,0),0)</f>
        <v>38246389.13</v>
      </c>
    </row>
    <row r="839" spans="1:10" ht="22.5">
      <c r="A839" s="73" t="s">
        <v>1014</v>
      </c>
      <c r="B839" s="49" t="s">
        <v>970</v>
      </c>
      <c r="C839" s="205" t="s">
        <v>1015</v>
      </c>
      <c r="D839" s="206"/>
      <c r="E839" s="206"/>
      <c r="F839" s="206"/>
      <c r="G839" s="207"/>
      <c r="H839" s="51">
        <v>2989493</v>
      </c>
      <c r="I839" s="51">
        <v>-35256896.13</v>
      </c>
      <c r="J839" s="91">
        <f>IF(AND(H839&lt;&gt;0,H839&lt;&gt;""),MAX(H839-I839,0),0)</f>
        <v>38246389.13</v>
      </c>
    </row>
    <row r="840" spans="1:10" ht="35.25" customHeight="1">
      <c r="A840" s="73" t="s">
        <v>1017</v>
      </c>
      <c r="B840" s="49" t="s">
        <v>970</v>
      </c>
      <c r="C840" s="205" t="s">
        <v>1016</v>
      </c>
      <c r="D840" s="206"/>
      <c r="E840" s="206"/>
      <c r="F840" s="206"/>
      <c r="G840" s="207"/>
      <c r="H840" s="51">
        <v>0</v>
      </c>
      <c r="I840" s="51">
        <v>0</v>
      </c>
      <c r="J840" s="91">
        <f>IF(AND(H840&lt;&gt;0,H840&lt;&gt;""),MAX(H840-I840,0),0)</f>
        <v>0</v>
      </c>
    </row>
    <row r="841" spans="1:12" ht="12.75">
      <c r="A841" s="108" t="s">
        <v>1039</v>
      </c>
      <c r="B841" s="109" t="s">
        <v>975</v>
      </c>
      <c r="C841" s="107" t="s">
        <v>1027</v>
      </c>
      <c r="D841" s="158" t="s">
        <v>1038</v>
      </c>
      <c r="E841" s="159"/>
      <c r="F841" s="159"/>
      <c r="G841" s="160"/>
      <c r="H841" s="96">
        <v>-1466459309</v>
      </c>
      <c r="I841" s="96">
        <v>-1057636622.57</v>
      </c>
      <c r="J841" s="111" t="s">
        <v>1018</v>
      </c>
      <c r="K841" s="106" t="str">
        <f aca="true" t="shared" si="40" ref="K841:K848">C841&amp;D841&amp;G841</f>
        <v>00001050000000000500</v>
      </c>
      <c r="L841" s="106" t="s">
        <v>1040</v>
      </c>
    </row>
    <row r="842" spans="1:12" ht="12.75">
      <c r="A842" s="108" t="s">
        <v>1042</v>
      </c>
      <c r="B842" s="109" t="s">
        <v>975</v>
      </c>
      <c r="C842" s="107" t="s">
        <v>1027</v>
      </c>
      <c r="D842" s="158" t="s">
        <v>1041</v>
      </c>
      <c r="E842" s="159"/>
      <c r="F842" s="159"/>
      <c r="G842" s="160"/>
      <c r="H842" s="96">
        <v>-1466459309</v>
      </c>
      <c r="I842" s="96">
        <v>-1057636622.57</v>
      </c>
      <c r="J842" s="111" t="s">
        <v>1018</v>
      </c>
      <c r="K842" s="106" t="str">
        <f t="shared" si="40"/>
        <v>00001050200000000500</v>
      </c>
      <c r="L842" s="106" t="s">
        <v>1043</v>
      </c>
    </row>
    <row r="843" spans="1:12" ht="22.5">
      <c r="A843" s="108" t="s">
        <v>1045</v>
      </c>
      <c r="B843" s="109" t="s">
        <v>975</v>
      </c>
      <c r="C843" s="107" t="s">
        <v>1027</v>
      </c>
      <c r="D843" s="158" t="s">
        <v>1044</v>
      </c>
      <c r="E843" s="159"/>
      <c r="F843" s="159"/>
      <c r="G843" s="160"/>
      <c r="H843" s="96">
        <v>-1466459309</v>
      </c>
      <c r="I843" s="96">
        <v>-1057636622.57</v>
      </c>
      <c r="J843" s="111" t="s">
        <v>1018</v>
      </c>
      <c r="K843" s="106" t="str">
        <f t="shared" si="40"/>
        <v>00001050201000000510</v>
      </c>
      <c r="L843" s="106" t="s">
        <v>1046</v>
      </c>
    </row>
    <row r="844" spans="1:12" ht="22.5">
      <c r="A844" s="94" t="s">
        <v>1048</v>
      </c>
      <c r="B844" s="110" t="s">
        <v>975</v>
      </c>
      <c r="C844" s="123" t="s">
        <v>1027</v>
      </c>
      <c r="D844" s="215" t="s">
        <v>1047</v>
      </c>
      <c r="E844" s="215"/>
      <c r="F844" s="215"/>
      <c r="G844" s="216"/>
      <c r="H844" s="76">
        <v>-1466459309</v>
      </c>
      <c r="I844" s="76">
        <v>-1057636622.57</v>
      </c>
      <c r="J844" s="64" t="s">
        <v>978</v>
      </c>
      <c r="K844" s="106" t="str">
        <f t="shared" si="40"/>
        <v>00001050201050000510</v>
      </c>
      <c r="L844" s="4" t="str">
        <f>C844&amp;D844&amp;G844</f>
        <v>00001050201050000510</v>
      </c>
    </row>
    <row r="845" spans="1:12" ht="12.75">
      <c r="A845" s="108" t="s">
        <v>1026</v>
      </c>
      <c r="B845" s="109" t="s">
        <v>976</v>
      </c>
      <c r="C845" s="107" t="s">
        <v>1027</v>
      </c>
      <c r="D845" s="158" t="s">
        <v>1028</v>
      </c>
      <c r="E845" s="159"/>
      <c r="F845" s="159"/>
      <c r="G845" s="160"/>
      <c r="H845" s="96">
        <v>1469448802</v>
      </c>
      <c r="I845" s="96">
        <v>1022379726.44</v>
      </c>
      <c r="J845" s="111" t="s">
        <v>1018</v>
      </c>
      <c r="K845" s="106" t="str">
        <f t="shared" si="40"/>
        <v>00001050000000000600</v>
      </c>
      <c r="L845" s="106" t="s">
        <v>1029</v>
      </c>
    </row>
    <row r="846" spans="1:12" ht="12.75">
      <c r="A846" s="108" t="s">
        <v>1030</v>
      </c>
      <c r="B846" s="109" t="s">
        <v>976</v>
      </c>
      <c r="C846" s="107" t="s">
        <v>1027</v>
      </c>
      <c r="D846" s="158" t="s">
        <v>1031</v>
      </c>
      <c r="E846" s="159"/>
      <c r="F846" s="159"/>
      <c r="G846" s="160"/>
      <c r="H846" s="96">
        <v>1469448802</v>
      </c>
      <c r="I846" s="96">
        <v>1022379726.44</v>
      </c>
      <c r="J846" s="111" t="s">
        <v>1018</v>
      </c>
      <c r="K846" s="106" t="str">
        <f t="shared" si="40"/>
        <v>00001050200000000600</v>
      </c>
      <c r="L846" s="106" t="s">
        <v>1032</v>
      </c>
    </row>
    <row r="847" spans="1:12" ht="22.5">
      <c r="A847" s="108" t="s">
        <v>1033</v>
      </c>
      <c r="B847" s="109" t="s">
        <v>976</v>
      </c>
      <c r="C847" s="107" t="s">
        <v>1027</v>
      </c>
      <c r="D847" s="158" t="s">
        <v>1034</v>
      </c>
      <c r="E847" s="159"/>
      <c r="F847" s="159"/>
      <c r="G847" s="160"/>
      <c r="H847" s="96">
        <v>1469448802</v>
      </c>
      <c r="I847" s="96">
        <v>1022379726.44</v>
      </c>
      <c r="J847" s="111" t="s">
        <v>1018</v>
      </c>
      <c r="K847" s="106" t="str">
        <f t="shared" si="40"/>
        <v>00001050201000000610</v>
      </c>
      <c r="L847" s="106" t="s">
        <v>1035</v>
      </c>
    </row>
    <row r="848" spans="1:12" ht="22.5">
      <c r="A848" s="95" t="s">
        <v>1036</v>
      </c>
      <c r="B848" s="110" t="s">
        <v>976</v>
      </c>
      <c r="C848" s="123" t="s">
        <v>1027</v>
      </c>
      <c r="D848" s="215" t="s">
        <v>1037</v>
      </c>
      <c r="E848" s="215"/>
      <c r="F848" s="215"/>
      <c r="G848" s="216"/>
      <c r="H848" s="97">
        <v>1469448802</v>
      </c>
      <c r="I848" s="97">
        <v>1022379726.44</v>
      </c>
      <c r="J848" s="98" t="s">
        <v>978</v>
      </c>
      <c r="K848" s="105" t="str">
        <f t="shared" si="40"/>
        <v>00001050201050000610</v>
      </c>
      <c r="L848" s="4" t="str">
        <f>C848&amp;D848&amp;G848</f>
        <v>00001050201050000610</v>
      </c>
    </row>
    <row r="849" spans="1:10" ht="29.25" customHeight="1">
      <c r="A849" s="218" t="s">
        <v>143</v>
      </c>
      <c r="B849" s="219"/>
      <c r="C849" s="219"/>
      <c r="D849" s="219"/>
      <c r="E849" s="219"/>
      <c r="F849" s="219"/>
      <c r="G849" s="219"/>
      <c r="H849" s="219"/>
      <c r="I849" s="219"/>
      <c r="J849" s="219"/>
    </row>
    <row r="850" spans="1:10" ht="18.75" customHeight="1">
      <c r="A850" s="220" t="s">
        <v>144</v>
      </c>
      <c r="B850" s="221"/>
      <c r="C850" s="221"/>
      <c r="D850" s="221"/>
      <c r="E850" s="221"/>
      <c r="F850" s="221"/>
      <c r="G850" s="221"/>
      <c r="H850" s="221"/>
      <c r="I850" s="221"/>
      <c r="J850" s="221"/>
    </row>
    <row r="851" spans="1:12" ht="14.25" customHeight="1">
      <c r="A851" s="217"/>
      <c r="B851" s="217"/>
      <c r="C851" s="217"/>
      <c r="D851" s="217"/>
      <c r="E851" s="217"/>
      <c r="F851" s="217"/>
      <c r="G851" s="217"/>
      <c r="H851" s="217"/>
      <c r="I851" s="217"/>
      <c r="J851" s="217"/>
      <c r="K851" s="105"/>
      <c r="L851" s="4"/>
    </row>
    <row r="852" spans="1:12" ht="12.75">
      <c r="A852" s="25"/>
      <c r="B852" s="28"/>
      <c r="C852" s="21"/>
      <c r="D852" s="21"/>
      <c r="E852" s="21"/>
      <c r="F852" s="21"/>
      <c r="G852" s="21"/>
      <c r="H852" s="21"/>
      <c r="I852" s="21"/>
      <c r="J852" s="21"/>
      <c r="K852" s="93"/>
      <c r="L852" s="93"/>
    </row>
    <row r="853" spans="1:12" ht="21.75" customHeight="1">
      <c r="A853" s="23" t="s">
        <v>1008</v>
      </c>
      <c r="B853" s="201" t="s">
        <v>558</v>
      </c>
      <c r="C853" s="201"/>
      <c r="D853" s="201"/>
      <c r="E853" s="28"/>
      <c r="F853" s="28"/>
      <c r="G853" s="21"/>
      <c r="H853" s="67" t="s">
        <v>1010</v>
      </c>
      <c r="I853" s="66"/>
      <c r="J853" s="201" t="s">
        <v>558</v>
      </c>
      <c r="K853" s="201"/>
      <c r="L853" s="201"/>
    </row>
    <row r="854" spans="1:12" ht="12.75">
      <c r="A854" s="3" t="s">
        <v>1006</v>
      </c>
      <c r="B854" s="213" t="s">
        <v>1007</v>
      </c>
      <c r="C854" s="213"/>
      <c r="D854" s="213"/>
      <c r="E854" s="28"/>
      <c r="F854" s="28"/>
      <c r="G854" s="21"/>
      <c r="H854" s="21"/>
      <c r="I854" s="68" t="s">
        <v>1011</v>
      </c>
      <c r="J854" s="28" t="s">
        <v>1007</v>
      </c>
      <c r="K854" s="93"/>
      <c r="L854" s="93"/>
    </row>
    <row r="855" spans="1:12" ht="12.75">
      <c r="A855" s="3"/>
      <c r="B855" s="28"/>
      <c r="C855" s="21"/>
      <c r="D855" s="21"/>
      <c r="E855" s="21"/>
      <c r="F855" s="21"/>
      <c r="G855" s="21"/>
      <c r="H855" s="21"/>
      <c r="I855" s="21"/>
      <c r="J855" s="21"/>
      <c r="K855" s="93"/>
      <c r="L855" s="93"/>
    </row>
    <row r="856" spans="1:12" ht="21.75" customHeight="1">
      <c r="A856" s="3" t="s">
        <v>1009</v>
      </c>
      <c r="B856" s="214" t="s">
        <v>559</v>
      </c>
      <c r="C856" s="214"/>
      <c r="D856" s="214"/>
      <c r="E856" s="120"/>
      <c r="F856" s="120"/>
      <c r="G856" s="21"/>
      <c r="H856" s="21"/>
      <c r="I856" s="21"/>
      <c r="J856" s="21"/>
      <c r="K856" s="93"/>
      <c r="L856" s="93"/>
    </row>
    <row r="857" spans="1:12" ht="12.75">
      <c r="A857" s="3" t="s">
        <v>1006</v>
      </c>
      <c r="B857" s="213" t="s">
        <v>1007</v>
      </c>
      <c r="C857" s="213"/>
      <c r="D857" s="213"/>
      <c r="E857" s="28"/>
      <c r="F857" s="28"/>
      <c r="G857" s="21"/>
      <c r="H857" s="21"/>
      <c r="I857" s="21"/>
      <c r="J857" s="21"/>
      <c r="K857" s="93"/>
      <c r="L857" s="93"/>
    </row>
    <row r="858" spans="1:12" ht="12.75">
      <c r="A858" s="3"/>
      <c r="B858" s="28"/>
      <c r="C858" s="21"/>
      <c r="D858" s="21"/>
      <c r="E858" s="21"/>
      <c r="F858" s="21"/>
      <c r="G858" s="21"/>
      <c r="H858" s="21"/>
      <c r="I858" s="21"/>
      <c r="J858" s="21"/>
      <c r="K858" s="93"/>
      <c r="L858" s="93"/>
    </row>
    <row r="859" spans="1:12" ht="12.75">
      <c r="A859" s="3" t="s">
        <v>737</v>
      </c>
      <c r="B859" s="28"/>
      <c r="C859" s="21"/>
      <c r="D859" s="21"/>
      <c r="E859" s="21"/>
      <c r="F859" s="21"/>
      <c r="G859" s="21"/>
      <c r="H859" s="21"/>
      <c r="I859" s="21"/>
      <c r="J859" s="21"/>
      <c r="K859" s="93"/>
      <c r="L859" s="93"/>
    </row>
    <row r="860" spans="1:12" ht="12.75">
      <c r="A860" s="25"/>
      <c r="B860" s="28"/>
      <c r="C860" s="21"/>
      <c r="D860" s="21"/>
      <c r="E860" s="21"/>
      <c r="F860" s="21"/>
      <c r="G860" s="21"/>
      <c r="H860" s="21"/>
      <c r="I860" s="21"/>
      <c r="J860" s="21"/>
      <c r="K860" s="93"/>
      <c r="L860" s="93"/>
    </row>
    <row r="861" spans="11:12" ht="12.75">
      <c r="K861" s="93"/>
      <c r="L861" s="93"/>
    </row>
    <row r="862" spans="11:12" ht="12.75">
      <c r="K862" s="93"/>
      <c r="L862" s="93"/>
    </row>
    <row r="863" spans="11:12" ht="12.75">
      <c r="K863" s="93"/>
      <c r="L863" s="93"/>
    </row>
    <row r="864" spans="11:12" ht="12.75">
      <c r="K864" s="93"/>
      <c r="L864" s="93"/>
    </row>
    <row r="865" spans="11:12" ht="12.75">
      <c r="K865" s="93"/>
      <c r="L865" s="93"/>
    </row>
    <row r="866" spans="11:12" ht="12.75">
      <c r="K866" s="93"/>
      <c r="L866" s="93"/>
    </row>
  </sheetData>
  <sheetProtection/>
  <autoFilter ref="A160:J798"/>
  <mergeCells count="850">
    <mergeCell ref="A849:J849"/>
    <mergeCell ref="A850:J850"/>
    <mergeCell ref="D822:G822"/>
    <mergeCell ref="D847:G847"/>
    <mergeCell ref="D848:G848"/>
    <mergeCell ref="D824:G824"/>
    <mergeCell ref="D825:G825"/>
    <mergeCell ref="D826:G826"/>
    <mergeCell ref="D827:G827"/>
    <mergeCell ref="D828:G828"/>
    <mergeCell ref="D841:G841"/>
    <mergeCell ref="D842:G842"/>
    <mergeCell ref="D835:G835"/>
    <mergeCell ref="D823:G823"/>
    <mergeCell ref="D836:G836"/>
    <mergeCell ref="B857:D857"/>
    <mergeCell ref="B856:D856"/>
    <mergeCell ref="B854:D854"/>
    <mergeCell ref="D845:G845"/>
    <mergeCell ref="D846:G846"/>
    <mergeCell ref="D843:G843"/>
    <mergeCell ref="D844:G844"/>
    <mergeCell ref="C812:G812"/>
    <mergeCell ref="C833:G833"/>
    <mergeCell ref="C834:G834"/>
    <mergeCell ref="B853:D853"/>
    <mergeCell ref="C838:G838"/>
    <mergeCell ref="C840:G840"/>
    <mergeCell ref="C839:G839"/>
    <mergeCell ref="D817:G817"/>
    <mergeCell ref="D818:G818"/>
    <mergeCell ref="D819:G819"/>
    <mergeCell ref="A157:A159"/>
    <mergeCell ref="C157:G159"/>
    <mergeCell ref="E174:F174"/>
    <mergeCell ref="J853:L853"/>
    <mergeCell ref="D821:G821"/>
    <mergeCell ref="A805:A807"/>
    <mergeCell ref="B805:B807"/>
    <mergeCell ref="J805:J807"/>
    <mergeCell ref="I805:I807"/>
    <mergeCell ref="H805:H807"/>
    <mergeCell ref="C15:G15"/>
    <mergeCell ref="C16:G16"/>
    <mergeCell ref="A803:J803"/>
    <mergeCell ref="C162:G162"/>
    <mergeCell ref="H157:H159"/>
    <mergeCell ref="B157:B159"/>
    <mergeCell ref="A155:J155"/>
    <mergeCell ref="J157:J159"/>
    <mergeCell ref="I157:I159"/>
    <mergeCell ref="E173:F173"/>
    <mergeCell ref="C14:G14"/>
    <mergeCell ref="A9:J9"/>
    <mergeCell ref="J11:J13"/>
    <mergeCell ref="H11:H13"/>
    <mergeCell ref="B11:B13"/>
    <mergeCell ref="I11:I13"/>
    <mergeCell ref="A11:A13"/>
    <mergeCell ref="C11:G13"/>
    <mergeCell ref="A1:I1"/>
    <mergeCell ref="B5:H5"/>
    <mergeCell ref="B6:H6"/>
    <mergeCell ref="B3:D3"/>
    <mergeCell ref="G3:H3"/>
    <mergeCell ref="C805:G807"/>
    <mergeCell ref="C808:G808"/>
    <mergeCell ref="C809:G809"/>
    <mergeCell ref="C810:G810"/>
    <mergeCell ref="D820:G820"/>
    <mergeCell ref="D813:G813"/>
    <mergeCell ref="D814:G814"/>
    <mergeCell ref="D815:G815"/>
    <mergeCell ref="D816:G816"/>
    <mergeCell ref="C811:G811"/>
    <mergeCell ref="C801:G801"/>
    <mergeCell ref="E169:F169"/>
    <mergeCell ref="E170:F170"/>
    <mergeCell ref="E171:F171"/>
    <mergeCell ref="E172:F172"/>
    <mergeCell ref="E178:F178"/>
    <mergeCell ref="E179:F179"/>
    <mergeCell ref="E180:F180"/>
    <mergeCell ref="E181:F181"/>
    <mergeCell ref="D829:G829"/>
    <mergeCell ref="E163:F163"/>
    <mergeCell ref="E164:F164"/>
    <mergeCell ref="E165:F165"/>
    <mergeCell ref="E166:F166"/>
    <mergeCell ref="E167:F167"/>
    <mergeCell ref="E168:F168"/>
    <mergeCell ref="E175:F175"/>
    <mergeCell ref="E176:F176"/>
    <mergeCell ref="E177:F177"/>
    <mergeCell ref="E182:F182"/>
    <mergeCell ref="E183:F183"/>
    <mergeCell ref="E184:F184"/>
    <mergeCell ref="E190:F190"/>
    <mergeCell ref="E185:F185"/>
    <mergeCell ref="E186:F186"/>
    <mergeCell ref="E187:F187"/>
    <mergeCell ref="E188:F188"/>
    <mergeCell ref="E189:F189"/>
    <mergeCell ref="E191:F191"/>
    <mergeCell ref="E192:F192"/>
    <mergeCell ref="E193:F193"/>
    <mergeCell ref="E194:F194"/>
    <mergeCell ref="E195:F195"/>
    <mergeCell ref="E201:F201"/>
    <mergeCell ref="E196:F196"/>
    <mergeCell ref="E197:F197"/>
    <mergeCell ref="E198:F198"/>
    <mergeCell ref="E199:F199"/>
    <mergeCell ref="E200:F200"/>
    <mergeCell ref="E202:F202"/>
    <mergeCell ref="E203:F203"/>
    <mergeCell ref="E204:F204"/>
    <mergeCell ref="E205:F205"/>
    <mergeCell ref="E206:F206"/>
    <mergeCell ref="E207:F207"/>
    <mergeCell ref="E208:F208"/>
    <mergeCell ref="E213:F213"/>
    <mergeCell ref="E209:F209"/>
    <mergeCell ref="E210:F210"/>
    <mergeCell ref="E211:F211"/>
    <mergeCell ref="E212:F212"/>
    <mergeCell ref="E219:F219"/>
    <mergeCell ref="E214:F214"/>
    <mergeCell ref="E215:F215"/>
    <mergeCell ref="E216:F216"/>
    <mergeCell ref="E217:F217"/>
    <mergeCell ref="E218:F218"/>
    <mergeCell ref="E225:F225"/>
    <mergeCell ref="E220:F220"/>
    <mergeCell ref="E221:F221"/>
    <mergeCell ref="E222:F222"/>
    <mergeCell ref="E223:F223"/>
    <mergeCell ref="E224:F224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40:F240"/>
    <mergeCell ref="E234:F234"/>
    <mergeCell ref="E235:F235"/>
    <mergeCell ref="E236:F236"/>
    <mergeCell ref="E237:F237"/>
    <mergeCell ref="E238:F238"/>
    <mergeCell ref="E239:F239"/>
    <mergeCell ref="E246:F246"/>
    <mergeCell ref="E241:F241"/>
    <mergeCell ref="E242:F242"/>
    <mergeCell ref="E243:F243"/>
    <mergeCell ref="E244:F244"/>
    <mergeCell ref="E245:F245"/>
    <mergeCell ref="E247:F247"/>
    <mergeCell ref="E248:F248"/>
    <mergeCell ref="E249:F249"/>
    <mergeCell ref="E250:F250"/>
    <mergeCell ref="E256:F256"/>
    <mergeCell ref="E251:F251"/>
    <mergeCell ref="E252:F252"/>
    <mergeCell ref="E253:F253"/>
    <mergeCell ref="E254:F254"/>
    <mergeCell ref="E255:F255"/>
    <mergeCell ref="E262:F262"/>
    <mergeCell ref="E257:F257"/>
    <mergeCell ref="E258:F258"/>
    <mergeCell ref="E259:F259"/>
    <mergeCell ref="E260:F260"/>
    <mergeCell ref="E261:F261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8:F278"/>
    <mergeCell ref="E273:F273"/>
    <mergeCell ref="E274:F274"/>
    <mergeCell ref="E275:F275"/>
    <mergeCell ref="E276:F276"/>
    <mergeCell ref="E277:F277"/>
    <mergeCell ref="E279:F279"/>
    <mergeCell ref="E280:F280"/>
    <mergeCell ref="E281:F281"/>
    <mergeCell ref="E282:F282"/>
    <mergeCell ref="E283:F283"/>
    <mergeCell ref="E284:F284"/>
    <mergeCell ref="E285:F285"/>
    <mergeCell ref="E291:F291"/>
    <mergeCell ref="E286:F286"/>
    <mergeCell ref="E287:F287"/>
    <mergeCell ref="E288:F288"/>
    <mergeCell ref="E289:F289"/>
    <mergeCell ref="E290:F290"/>
    <mergeCell ref="E292:F292"/>
    <mergeCell ref="E293:F293"/>
    <mergeCell ref="E294:F294"/>
    <mergeCell ref="E295:F295"/>
    <mergeCell ref="E296:F296"/>
    <mergeCell ref="E301:F301"/>
    <mergeCell ref="E297:F297"/>
    <mergeCell ref="E298:F298"/>
    <mergeCell ref="E299:F299"/>
    <mergeCell ref="E300:F300"/>
    <mergeCell ref="E309:F309"/>
    <mergeCell ref="E302:F302"/>
    <mergeCell ref="E303:F303"/>
    <mergeCell ref="E304:F304"/>
    <mergeCell ref="E305:F305"/>
    <mergeCell ref="E306:F306"/>
    <mergeCell ref="E307:F307"/>
    <mergeCell ref="E308:F308"/>
    <mergeCell ref="E315:F315"/>
    <mergeCell ref="E310:F310"/>
    <mergeCell ref="E311:F311"/>
    <mergeCell ref="E312:F312"/>
    <mergeCell ref="E313:F313"/>
    <mergeCell ref="E314:F314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31:F331"/>
    <mergeCell ref="E326:F326"/>
    <mergeCell ref="E327:F327"/>
    <mergeCell ref="E328:F328"/>
    <mergeCell ref="E329:F329"/>
    <mergeCell ref="E330:F330"/>
    <mergeCell ref="E337:F337"/>
    <mergeCell ref="E332:F332"/>
    <mergeCell ref="E333:F333"/>
    <mergeCell ref="E334:F334"/>
    <mergeCell ref="E335:F335"/>
    <mergeCell ref="E336:F336"/>
    <mergeCell ref="E338:F338"/>
    <mergeCell ref="E339:F339"/>
    <mergeCell ref="E340:F340"/>
    <mergeCell ref="E341:F341"/>
    <mergeCell ref="E342:F342"/>
    <mergeCell ref="E349:F349"/>
    <mergeCell ref="E343:F343"/>
    <mergeCell ref="E344:F344"/>
    <mergeCell ref="E345:F345"/>
    <mergeCell ref="E346:F346"/>
    <mergeCell ref="E347:F347"/>
    <mergeCell ref="E348:F348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5:F365"/>
    <mergeCell ref="E361:F361"/>
    <mergeCell ref="E362:F362"/>
    <mergeCell ref="E363:F363"/>
    <mergeCell ref="E364:F364"/>
    <mergeCell ref="E366:F366"/>
    <mergeCell ref="E367:F367"/>
    <mergeCell ref="E368:F368"/>
    <mergeCell ref="E369:F369"/>
    <mergeCell ref="E370:F370"/>
    <mergeCell ref="E375:F375"/>
    <mergeCell ref="E371:F371"/>
    <mergeCell ref="E372:F372"/>
    <mergeCell ref="E373:F373"/>
    <mergeCell ref="E374:F374"/>
    <mergeCell ref="E381:F381"/>
    <mergeCell ref="E376:F376"/>
    <mergeCell ref="E377:F377"/>
    <mergeCell ref="E378:F378"/>
    <mergeCell ref="E379:F379"/>
    <mergeCell ref="E380:F380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9:F399"/>
    <mergeCell ref="E392:F392"/>
    <mergeCell ref="E393:F393"/>
    <mergeCell ref="E394:F394"/>
    <mergeCell ref="E395:F395"/>
    <mergeCell ref="E396:F396"/>
    <mergeCell ref="E397:F397"/>
    <mergeCell ref="E398:F398"/>
    <mergeCell ref="E400:F400"/>
    <mergeCell ref="E401:F401"/>
    <mergeCell ref="E402:F402"/>
    <mergeCell ref="E403:F403"/>
    <mergeCell ref="E404:F404"/>
    <mergeCell ref="E409:F409"/>
    <mergeCell ref="E405:F405"/>
    <mergeCell ref="E406:F406"/>
    <mergeCell ref="E407:F407"/>
    <mergeCell ref="E408:F408"/>
    <mergeCell ref="E414:F414"/>
    <mergeCell ref="E410:F410"/>
    <mergeCell ref="E411:F411"/>
    <mergeCell ref="E412:F412"/>
    <mergeCell ref="E413:F413"/>
    <mergeCell ref="E415:F415"/>
    <mergeCell ref="E416:F416"/>
    <mergeCell ref="E417:F417"/>
    <mergeCell ref="E418:F418"/>
    <mergeCell ref="E419:F419"/>
    <mergeCell ref="E424:F424"/>
    <mergeCell ref="E420:F420"/>
    <mergeCell ref="E421:F421"/>
    <mergeCell ref="E422:F422"/>
    <mergeCell ref="E423:F423"/>
    <mergeCell ref="E429:F429"/>
    <mergeCell ref="E425:F425"/>
    <mergeCell ref="E426:F426"/>
    <mergeCell ref="E427:F427"/>
    <mergeCell ref="E428:F428"/>
    <mergeCell ref="E435:F435"/>
    <mergeCell ref="E430:F430"/>
    <mergeCell ref="E431:F431"/>
    <mergeCell ref="E432:F432"/>
    <mergeCell ref="E433:F433"/>
    <mergeCell ref="E434:F434"/>
    <mergeCell ref="E436:F436"/>
    <mergeCell ref="E437:F437"/>
    <mergeCell ref="E438:F438"/>
    <mergeCell ref="E439:F439"/>
    <mergeCell ref="E440:F440"/>
    <mergeCell ref="E445:F445"/>
    <mergeCell ref="E441:F441"/>
    <mergeCell ref="E442:F442"/>
    <mergeCell ref="E443:F443"/>
    <mergeCell ref="E444:F444"/>
    <mergeCell ref="E452:F452"/>
    <mergeCell ref="E446:F446"/>
    <mergeCell ref="E447:F447"/>
    <mergeCell ref="E448:F448"/>
    <mergeCell ref="E449:F449"/>
    <mergeCell ref="E450:F450"/>
    <mergeCell ref="E451:F451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7:F487"/>
    <mergeCell ref="E482:F482"/>
    <mergeCell ref="E483:F483"/>
    <mergeCell ref="E484:F484"/>
    <mergeCell ref="E485:F485"/>
    <mergeCell ref="E486:F486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503:F503"/>
    <mergeCell ref="E497:F497"/>
    <mergeCell ref="E498:F498"/>
    <mergeCell ref="E499:F499"/>
    <mergeCell ref="E500:F500"/>
    <mergeCell ref="E501:F501"/>
    <mergeCell ref="E502:F502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8:F518"/>
    <mergeCell ref="E513:F513"/>
    <mergeCell ref="E514:F514"/>
    <mergeCell ref="E515:F515"/>
    <mergeCell ref="E516:F516"/>
    <mergeCell ref="E517:F517"/>
    <mergeCell ref="E519:F519"/>
    <mergeCell ref="E520:F520"/>
    <mergeCell ref="E521:F521"/>
    <mergeCell ref="E522:F522"/>
    <mergeCell ref="E523:F523"/>
    <mergeCell ref="E524:F524"/>
    <mergeCell ref="E530:F530"/>
    <mergeCell ref="E525:F525"/>
    <mergeCell ref="E526:F526"/>
    <mergeCell ref="E527:F527"/>
    <mergeCell ref="E528:F528"/>
    <mergeCell ref="E529:F529"/>
    <mergeCell ref="E536:F536"/>
    <mergeCell ref="E531:F531"/>
    <mergeCell ref="E532:F532"/>
    <mergeCell ref="E533:F533"/>
    <mergeCell ref="E534:F534"/>
    <mergeCell ref="E535:F535"/>
    <mergeCell ref="E537:F537"/>
    <mergeCell ref="E538:F538"/>
    <mergeCell ref="E539:F539"/>
    <mergeCell ref="E540:F54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51:F551"/>
    <mergeCell ref="E558:F558"/>
    <mergeCell ref="E552:F552"/>
    <mergeCell ref="E553:F553"/>
    <mergeCell ref="E554:F554"/>
    <mergeCell ref="E555:F555"/>
    <mergeCell ref="E556:F556"/>
    <mergeCell ref="E557:F557"/>
    <mergeCell ref="E564:F564"/>
    <mergeCell ref="E559:F559"/>
    <mergeCell ref="E560:F560"/>
    <mergeCell ref="E561:F561"/>
    <mergeCell ref="E562:F562"/>
    <mergeCell ref="E563:F563"/>
    <mergeCell ref="E569:F569"/>
    <mergeCell ref="E565:F565"/>
    <mergeCell ref="E566:F566"/>
    <mergeCell ref="E567:F567"/>
    <mergeCell ref="E568:F568"/>
    <mergeCell ref="E570:F570"/>
    <mergeCell ref="E571:F571"/>
    <mergeCell ref="E572:F572"/>
    <mergeCell ref="E573:F573"/>
    <mergeCell ref="E574:F574"/>
    <mergeCell ref="E580:F580"/>
    <mergeCell ref="E575:F575"/>
    <mergeCell ref="E576:F576"/>
    <mergeCell ref="E577:F577"/>
    <mergeCell ref="E578:F578"/>
    <mergeCell ref="E579:F579"/>
    <mergeCell ref="E581:F581"/>
    <mergeCell ref="E582:F582"/>
    <mergeCell ref="E583:F583"/>
    <mergeCell ref="E584:F584"/>
    <mergeCell ref="E592:F592"/>
    <mergeCell ref="E585:F585"/>
    <mergeCell ref="E586:F586"/>
    <mergeCell ref="E587:F587"/>
    <mergeCell ref="E588:F588"/>
    <mergeCell ref="E589:F589"/>
    <mergeCell ref="E590:F590"/>
    <mergeCell ref="E591:F591"/>
    <mergeCell ref="E597:F597"/>
    <mergeCell ref="E593:F593"/>
    <mergeCell ref="E594:F594"/>
    <mergeCell ref="E595:F595"/>
    <mergeCell ref="E596:F596"/>
    <mergeCell ref="E601:F601"/>
    <mergeCell ref="E598:F598"/>
    <mergeCell ref="E599:F599"/>
    <mergeCell ref="E600:F600"/>
    <mergeCell ref="E607:F607"/>
    <mergeCell ref="E602:F602"/>
    <mergeCell ref="E603:F603"/>
    <mergeCell ref="E604:F604"/>
    <mergeCell ref="E605:F605"/>
    <mergeCell ref="E606:F606"/>
    <mergeCell ref="E613:F613"/>
    <mergeCell ref="E608:F608"/>
    <mergeCell ref="E609:F609"/>
    <mergeCell ref="E610:F610"/>
    <mergeCell ref="E611:F611"/>
    <mergeCell ref="E612:F612"/>
    <mergeCell ref="E619:F619"/>
    <mergeCell ref="E614:F614"/>
    <mergeCell ref="E615:F615"/>
    <mergeCell ref="E616:F616"/>
    <mergeCell ref="E617:F617"/>
    <mergeCell ref="E618:F618"/>
    <mergeCell ref="E620:F620"/>
    <mergeCell ref="E621:F621"/>
    <mergeCell ref="E622:F622"/>
    <mergeCell ref="E623:F623"/>
    <mergeCell ref="E624:F624"/>
    <mergeCell ref="E631:F631"/>
    <mergeCell ref="E625:F625"/>
    <mergeCell ref="E626:F626"/>
    <mergeCell ref="E627:F627"/>
    <mergeCell ref="E628:F628"/>
    <mergeCell ref="E629:F629"/>
    <mergeCell ref="E630:F630"/>
    <mergeCell ref="E637:F637"/>
    <mergeCell ref="E632:F632"/>
    <mergeCell ref="E633:F633"/>
    <mergeCell ref="E634:F634"/>
    <mergeCell ref="E635:F635"/>
    <mergeCell ref="E636:F636"/>
    <mergeCell ref="E642:F642"/>
    <mergeCell ref="E638:F638"/>
    <mergeCell ref="E639:F639"/>
    <mergeCell ref="E640:F640"/>
    <mergeCell ref="E641:F641"/>
    <mergeCell ref="E647:F647"/>
    <mergeCell ref="E643:F643"/>
    <mergeCell ref="E644:F644"/>
    <mergeCell ref="E645:F645"/>
    <mergeCell ref="E646:F646"/>
    <mergeCell ref="E648:F648"/>
    <mergeCell ref="E649:F649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5:F675"/>
    <mergeCell ref="E670:F670"/>
    <mergeCell ref="E671:F671"/>
    <mergeCell ref="E672:F672"/>
    <mergeCell ref="E673:F673"/>
    <mergeCell ref="E674:F674"/>
    <mergeCell ref="E681:F681"/>
    <mergeCell ref="E676:F676"/>
    <mergeCell ref="E677:F677"/>
    <mergeCell ref="E678:F678"/>
    <mergeCell ref="E679:F679"/>
    <mergeCell ref="E680:F680"/>
    <mergeCell ref="E689:F689"/>
    <mergeCell ref="E682:F682"/>
    <mergeCell ref="E683:F683"/>
    <mergeCell ref="E684:F684"/>
    <mergeCell ref="E685:F685"/>
    <mergeCell ref="E686:F686"/>
    <mergeCell ref="E687:F687"/>
    <mergeCell ref="E688:F688"/>
    <mergeCell ref="E693:F693"/>
    <mergeCell ref="E690:F690"/>
    <mergeCell ref="E691:F691"/>
    <mergeCell ref="E692:F692"/>
    <mergeCell ref="E699:F699"/>
    <mergeCell ref="E694:F694"/>
    <mergeCell ref="E695:F695"/>
    <mergeCell ref="E696:F696"/>
    <mergeCell ref="E697:F697"/>
    <mergeCell ref="E698:F698"/>
    <mergeCell ref="E700:F700"/>
    <mergeCell ref="E701:F701"/>
    <mergeCell ref="E702:F702"/>
    <mergeCell ref="E703:F703"/>
    <mergeCell ref="E708:F708"/>
    <mergeCell ref="E704:F704"/>
    <mergeCell ref="E705:F705"/>
    <mergeCell ref="E706:F706"/>
    <mergeCell ref="E707:F707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E726:F726"/>
    <mergeCell ref="E722:F722"/>
    <mergeCell ref="E723:F723"/>
    <mergeCell ref="E724:F724"/>
    <mergeCell ref="E725:F725"/>
    <mergeCell ref="E732:F732"/>
    <mergeCell ref="E727:F727"/>
    <mergeCell ref="E728:F728"/>
    <mergeCell ref="E729:F729"/>
    <mergeCell ref="E730:F730"/>
    <mergeCell ref="E731:F731"/>
    <mergeCell ref="E738:F738"/>
    <mergeCell ref="E733:F733"/>
    <mergeCell ref="E734:F734"/>
    <mergeCell ref="E735:F735"/>
    <mergeCell ref="E736:F736"/>
    <mergeCell ref="E737:F737"/>
    <mergeCell ref="E743:F743"/>
    <mergeCell ref="E739:F739"/>
    <mergeCell ref="E740:F740"/>
    <mergeCell ref="E741:F741"/>
    <mergeCell ref="E742:F742"/>
    <mergeCell ref="E748:F748"/>
    <mergeCell ref="E744:F744"/>
    <mergeCell ref="E745:F745"/>
    <mergeCell ref="E746:F746"/>
    <mergeCell ref="E747:F747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72:F772"/>
    <mergeCell ref="E765:F765"/>
    <mergeCell ref="E766:F766"/>
    <mergeCell ref="E767:F767"/>
    <mergeCell ref="E768:F768"/>
    <mergeCell ref="E769:F769"/>
    <mergeCell ref="E770:F770"/>
    <mergeCell ref="E771:F771"/>
    <mergeCell ref="E776:F776"/>
    <mergeCell ref="E773:F773"/>
    <mergeCell ref="E774:F774"/>
    <mergeCell ref="E775:F775"/>
    <mergeCell ref="E782:F782"/>
    <mergeCell ref="E777:F777"/>
    <mergeCell ref="E778:F778"/>
    <mergeCell ref="E779:F779"/>
    <mergeCell ref="E780:F780"/>
    <mergeCell ref="E781:F781"/>
    <mergeCell ref="E796:F796"/>
    <mergeCell ref="E783:F783"/>
    <mergeCell ref="E784:F784"/>
    <mergeCell ref="E785:F785"/>
    <mergeCell ref="E786:F786"/>
    <mergeCell ref="E787:F787"/>
    <mergeCell ref="E788:F788"/>
    <mergeCell ref="E789:F789"/>
    <mergeCell ref="E795:F795"/>
    <mergeCell ref="D31:G31"/>
    <mergeCell ref="D24:G24"/>
    <mergeCell ref="D25:G25"/>
    <mergeCell ref="D26:G26"/>
    <mergeCell ref="D27:G27"/>
    <mergeCell ref="D28:G28"/>
    <mergeCell ref="D29:G29"/>
    <mergeCell ref="D30:G30"/>
    <mergeCell ref="D41:G41"/>
    <mergeCell ref="D35:G35"/>
    <mergeCell ref="E798:F798"/>
    <mergeCell ref="D17:G17"/>
    <mergeCell ref="D18:G18"/>
    <mergeCell ref="D19:G19"/>
    <mergeCell ref="D20:G20"/>
    <mergeCell ref="D21:G21"/>
    <mergeCell ref="D22:G22"/>
    <mergeCell ref="D23:G23"/>
    <mergeCell ref="D51:G51"/>
    <mergeCell ref="D32:G32"/>
    <mergeCell ref="D33:G33"/>
    <mergeCell ref="D34:G34"/>
    <mergeCell ref="D45:G45"/>
    <mergeCell ref="D36:G36"/>
    <mergeCell ref="D37:G37"/>
    <mergeCell ref="D38:G38"/>
    <mergeCell ref="D39:G39"/>
    <mergeCell ref="D40:G40"/>
    <mergeCell ref="D61:G61"/>
    <mergeCell ref="D42:G42"/>
    <mergeCell ref="D43:G43"/>
    <mergeCell ref="D44:G44"/>
    <mergeCell ref="D55:G55"/>
    <mergeCell ref="D46:G46"/>
    <mergeCell ref="D47:G47"/>
    <mergeCell ref="D48:G48"/>
    <mergeCell ref="D49:G49"/>
    <mergeCell ref="D50:G50"/>
    <mergeCell ref="D71:G71"/>
    <mergeCell ref="D52:G52"/>
    <mergeCell ref="D53:G53"/>
    <mergeCell ref="D54:G54"/>
    <mergeCell ref="D65:G65"/>
    <mergeCell ref="D56:G56"/>
    <mergeCell ref="D57:G57"/>
    <mergeCell ref="D58:G58"/>
    <mergeCell ref="D59:G59"/>
    <mergeCell ref="D60:G60"/>
    <mergeCell ref="D81:G81"/>
    <mergeCell ref="D62:G62"/>
    <mergeCell ref="D63:G63"/>
    <mergeCell ref="D64:G64"/>
    <mergeCell ref="D75:G75"/>
    <mergeCell ref="D66:G66"/>
    <mergeCell ref="D67:G67"/>
    <mergeCell ref="D68:G68"/>
    <mergeCell ref="D69:G69"/>
    <mergeCell ref="D70:G70"/>
    <mergeCell ref="D91:G91"/>
    <mergeCell ref="D72:G72"/>
    <mergeCell ref="D73:G73"/>
    <mergeCell ref="D74:G74"/>
    <mergeCell ref="D85:G85"/>
    <mergeCell ref="D76:G76"/>
    <mergeCell ref="D77:G77"/>
    <mergeCell ref="D78:G78"/>
    <mergeCell ref="D79:G79"/>
    <mergeCell ref="D80:G80"/>
    <mergeCell ref="D101:G101"/>
    <mergeCell ref="D82:G82"/>
    <mergeCell ref="D83:G83"/>
    <mergeCell ref="D84:G84"/>
    <mergeCell ref="D95:G95"/>
    <mergeCell ref="D86:G86"/>
    <mergeCell ref="D87:G87"/>
    <mergeCell ref="D88:G88"/>
    <mergeCell ref="D89:G89"/>
    <mergeCell ref="D90:G90"/>
    <mergeCell ref="D111:G111"/>
    <mergeCell ref="D92:G92"/>
    <mergeCell ref="D93:G93"/>
    <mergeCell ref="D94:G94"/>
    <mergeCell ref="D105:G105"/>
    <mergeCell ref="D96:G96"/>
    <mergeCell ref="D97:G97"/>
    <mergeCell ref="D98:G98"/>
    <mergeCell ref="D99:G99"/>
    <mergeCell ref="D100:G100"/>
    <mergeCell ref="D121:G121"/>
    <mergeCell ref="D102:G102"/>
    <mergeCell ref="D103:G103"/>
    <mergeCell ref="D104:G104"/>
    <mergeCell ref="D115:G115"/>
    <mergeCell ref="D106:G106"/>
    <mergeCell ref="D107:G107"/>
    <mergeCell ref="D108:G108"/>
    <mergeCell ref="D109:G109"/>
    <mergeCell ref="D110:G110"/>
    <mergeCell ref="D131:G131"/>
    <mergeCell ref="D112:G112"/>
    <mergeCell ref="D113:G113"/>
    <mergeCell ref="D114:G114"/>
    <mergeCell ref="D125:G125"/>
    <mergeCell ref="D116:G116"/>
    <mergeCell ref="D117:G117"/>
    <mergeCell ref="D118:G118"/>
    <mergeCell ref="D119:G119"/>
    <mergeCell ref="D120:G120"/>
    <mergeCell ref="D141:G141"/>
    <mergeCell ref="D122:G122"/>
    <mergeCell ref="D123:G123"/>
    <mergeCell ref="D124:G124"/>
    <mergeCell ref="D135:G135"/>
    <mergeCell ref="D126:G126"/>
    <mergeCell ref="D127:G127"/>
    <mergeCell ref="D128:G128"/>
    <mergeCell ref="D129:G129"/>
    <mergeCell ref="D130:G130"/>
    <mergeCell ref="D151:G151"/>
    <mergeCell ref="D132:G132"/>
    <mergeCell ref="D133:G133"/>
    <mergeCell ref="D134:G134"/>
    <mergeCell ref="D145:G145"/>
    <mergeCell ref="D136:G136"/>
    <mergeCell ref="D137:G137"/>
    <mergeCell ref="D138:G138"/>
    <mergeCell ref="D139:G139"/>
    <mergeCell ref="D140:G140"/>
    <mergeCell ref="D150:G150"/>
    <mergeCell ref="D142:G142"/>
    <mergeCell ref="D143:G143"/>
    <mergeCell ref="D144:G144"/>
    <mergeCell ref="D146:G146"/>
    <mergeCell ref="D147:G147"/>
    <mergeCell ref="D148:G148"/>
    <mergeCell ref="D149:G149"/>
    <mergeCell ref="D830:G830"/>
    <mergeCell ref="D831:G831"/>
    <mergeCell ref="D832:G832"/>
    <mergeCell ref="D152:G152"/>
    <mergeCell ref="E797:F797"/>
    <mergeCell ref="E794:F794"/>
    <mergeCell ref="E790:F790"/>
    <mergeCell ref="E791:F791"/>
    <mergeCell ref="E792:F792"/>
    <mergeCell ref="E793:F793"/>
  </mergeCells>
  <printOptions/>
  <pageMargins left="0.71" right="0.17" top="0.25" bottom="0.3937007874015748" header="0" footer="0"/>
  <pageSetup fitToHeight="21" fitToWidth="1" horizontalDpi="600" verticalDpi="600" orientation="portrait" paperSize="9" scale="65" r:id="rId1"/>
  <rowBreaks count="2" manualBreakCount="2">
    <brk id="153" max="255" man="1"/>
    <brk id="8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Бухгалтерия </cp:lastModifiedBy>
  <cp:lastPrinted>2017-10-09T13:31:30Z</cp:lastPrinted>
  <dcterms:created xsi:type="dcterms:W3CDTF">2009-02-13T09:10:05Z</dcterms:created>
  <dcterms:modified xsi:type="dcterms:W3CDTF">2017-10-13T07:09:25Z</dcterms:modified>
  <cp:category/>
  <cp:version/>
  <cp:contentType/>
  <cp:contentStatus/>
</cp:coreProperties>
</file>